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Flow'!$A$1:$H$72</definedName>
    <definedName name="_xlnm.Print_Area" localSheetId="4">'Notes'!$A$1:$H$121</definedName>
    <definedName name="_xlnm.Print_Area" localSheetId="5">'Notes (2)'!$A$1:$H$244</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<sst xmlns="http://schemas.openxmlformats.org/spreadsheetml/2006/main" count="322" uniqueCount="250">
  <si>
    <t>Revenue</t>
  </si>
  <si>
    <t>Finance cost</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</si>
  <si>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</si>
  <si>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</si>
  <si>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</si>
  <si>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</si>
  <si>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</si>
  <si>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</si>
  <si>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</si>
  <si>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</si>
  <si>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</si>
  <si>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</si>
  <si>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</si>
  <si>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</si>
  <si>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</si>
  <si>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</si>
  <si>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</si>
  <si>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</si>
  <si>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</si>
  <si>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</si>
  <si>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</si>
  <si>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</si>
  <si>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</si>
  <si>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</si>
  <si>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</si>
  <si>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</si>
  <si>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</si>
  <si>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</si>
  <si>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</si>
  <si>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</si>
  <si>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</si>
  <si>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</si>
  <si>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</si>
  <si>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</si>
  <si>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</si>
  <si>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</si>
  <si>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</si>
  <si>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</si>
  <si>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</si>
  <si>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</si>
  <si>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Minority interests</t>
  </si>
  <si>
    <t>Segment Information</t>
  </si>
  <si>
    <t>Share</t>
  </si>
  <si>
    <t>Capital</t>
  </si>
  <si>
    <t>Total</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</si>
  <si>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</si>
  <si>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</si>
  <si>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</si>
  <si>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</si>
  <si>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</si>
  <si>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</si>
  <si>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</si>
  <si>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</si>
  <si>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</si>
  <si>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</si>
  <si>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</si>
  <si>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</si>
  <si>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</si>
  <si>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Current taxation</t>
  </si>
  <si>
    <t>On share of results of associated companies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</si>
  <si>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</si>
  <si>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</si>
  <si>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</si>
  <si>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</si>
  <si>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</si>
  <si>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</si>
  <si>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</si>
  <si>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</si>
  <si>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</si>
  <si>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</si>
  <si>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</si>
  <si>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</si>
  <si>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</si>
  <si>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</si>
  <si>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</si>
  <si>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</si>
  <si>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</si>
  <si>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</si>
  <si>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</si>
  <si>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</si>
  <si>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</si>
  <si>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</si>
  <si>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</si>
  <si>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</si>
  <si>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</si>
  <si>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</si>
  <si>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</si>
  <si>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</si>
  <si>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</si>
  <si>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</si>
  <si>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 xml:space="preserve">     Trade and other receivables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</si>
  <si>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</si>
  <si>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</si>
  <si>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</si>
  <si>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</si>
  <si>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</si>
  <si>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</si>
  <si>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</si>
  <si>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</si>
  <si>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</si>
  <si>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</si>
  <si>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</si>
  <si>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</si>
  <si>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</si>
  <si>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</si>
  <si>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</si>
  <si>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Cash Flows From Operating Activities</t>
  </si>
  <si>
    <t>Cash Flows From Investing Activities</t>
  </si>
  <si>
    <t>Cash Flows From Financing Activities</t>
  </si>
  <si>
    <t>Net change in working capital</t>
  </si>
  <si>
    <t>- External revenue</t>
  </si>
  <si>
    <t>- Inter-segment revenue</t>
  </si>
  <si>
    <t>Non-</t>
  </si>
  <si>
    <t>Distributable</t>
  </si>
  <si>
    <t>Shareholders' Funds</t>
  </si>
  <si>
    <t>CUMULATIVE</t>
  </si>
  <si>
    <t>Basis of Preparation</t>
  </si>
  <si>
    <t>Dividends Paid</t>
  </si>
  <si>
    <t>Company No : 4920 - D</t>
  </si>
  <si>
    <t>(Incorporated in Malaysia)</t>
  </si>
  <si>
    <t>INTERIM FINANCIAL REPORT</t>
  </si>
  <si>
    <t xml:space="preserve">   - Others</t>
  </si>
  <si>
    <t xml:space="preserve">Purchase of property, plant and equipment </t>
  </si>
  <si>
    <t>(The figures are unaudited)</t>
  </si>
  <si>
    <t xml:space="preserve">   At cost</t>
  </si>
  <si>
    <t xml:space="preserve">   At book value</t>
  </si>
  <si>
    <t xml:space="preserve">   Market value</t>
  </si>
  <si>
    <t>Advances to holding and related companies</t>
  </si>
  <si>
    <t>Currency translation differences</t>
  </si>
  <si>
    <t>Under/(Over) provision in respect of prior years</t>
  </si>
  <si>
    <t>Exchange translation differences</t>
  </si>
  <si>
    <t xml:space="preserve">   Less: Impairment </t>
  </si>
  <si>
    <t>RM</t>
  </si>
  <si>
    <t>Net Tangible Assets per 50 sen share</t>
  </si>
  <si>
    <t xml:space="preserve">Interest paid </t>
  </si>
  <si>
    <t>Interest received</t>
  </si>
  <si>
    <t>Tax paid</t>
  </si>
  <si>
    <t xml:space="preserve">(a)   To subscribe to the rights issue of  </t>
  </si>
  <si>
    <t>Proceeds from disposal of property, plant and equipment</t>
  </si>
  <si>
    <t>Dividend received</t>
  </si>
  <si>
    <t>Basic (sen)</t>
  </si>
  <si>
    <t>Fully diluted (sen)</t>
  </si>
  <si>
    <t>(i)</t>
  </si>
  <si>
    <t>(ii)</t>
  </si>
  <si>
    <t>Deferred Tax Asset</t>
  </si>
  <si>
    <t>At 1 January 2004</t>
  </si>
  <si>
    <t>Trademarks</t>
  </si>
  <si>
    <t>(b)   Balance of proceeds to continue to be placed</t>
  </si>
  <si>
    <t xml:space="preserve">   - Share of results in associated companies</t>
  </si>
  <si>
    <t>Dividend received from associated company</t>
  </si>
  <si>
    <t xml:space="preserve">       US Dollars</t>
  </si>
  <si>
    <t>Share issue expenses</t>
  </si>
  <si>
    <t>(c)</t>
  </si>
  <si>
    <t>Amount</t>
  </si>
  <si>
    <t>as at</t>
  </si>
  <si>
    <t>utilised</t>
  </si>
  <si>
    <t>Dividend paid to shareholders of the Company</t>
  </si>
  <si>
    <t xml:space="preserve">   Securities Commission </t>
  </si>
  <si>
    <t xml:space="preserve">          Pan Malaysian Industries Berhad </t>
  </si>
  <si>
    <t xml:space="preserve">           Balance </t>
  </si>
  <si>
    <t xml:space="preserve">Cash and cash equivalents at 1 January </t>
  </si>
  <si>
    <t xml:space="preserve">     Other investments</t>
  </si>
  <si>
    <t>Share of reversal of revaluation reserves</t>
  </si>
  <si>
    <t>Net increase/(decrease) in cash and cash equivalents</t>
  </si>
  <si>
    <t xml:space="preserve"> associated companies</t>
  </si>
  <si>
    <t>Dividend paid for the financial year</t>
  </si>
  <si>
    <t xml:space="preserve">  ended 31 December 2003</t>
  </si>
  <si>
    <t>Special dividend-in-specie declared and</t>
  </si>
  <si>
    <t xml:space="preserve">  paid in the financial year ended</t>
  </si>
  <si>
    <t xml:space="preserve">  31 December 2004</t>
  </si>
  <si>
    <t>N/A   -   Not applicable.</t>
  </si>
  <si>
    <t xml:space="preserve">    01/01/2005</t>
  </si>
  <si>
    <t>At 1 January 2005</t>
  </si>
  <si>
    <t>Repayment of bank borrowings (net)</t>
  </si>
  <si>
    <t>Taxation comprises:-</t>
  </si>
  <si>
    <t>Adjustments:-</t>
  </si>
  <si>
    <t>Net profit for the financial period</t>
  </si>
  <si>
    <t xml:space="preserve">Treasury </t>
  </si>
  <si>
    <t>Shares</t>
  </si>
  <si>
    <t>(Repayment of)/Proceeds from hire purchase lease payables (net)</t>
  </si>
  <si>
    <t>Proposed utilisation</t>
  </si>
  <si>
    <t>Treasury Shares, at cost</t>
  </si>
  <si>
    <t>Net cash generated from/(used in) investing activities</t>
  </si>
  <si>
    <t xml:space="preserve">        Total purchases</t>
  </si>
  <si>
    <t xml:space="preserve">        Total disposals</t>
  </si>
  <si>
    <t>*</t>
  </si>
  <si>
    <t>Dividend</t>
  </si>
  <si>
    <t>14.</t>
  </si>
  <si>
    <t>Repurchase of Company's shares</t>
  </si>
  <si>
    <t>a)</t>
  </si>
  <si>
    <t>b)</t>
  </si>
  <si>
    <t xml:space="preserve">Share of results of </t>
  </si>
  <si>
    <t>Purchase of investments</t>
  </si>
  <si>
    <t>Proceeds from sale of investment in an associate (net)</t>
  </si>
  <si>
    <t>Share capital issued during the financial period</t>
  </si>
  <si>
    <t>Tax refund</t>
  </si>
  <si>
    <t>Proceeds from issue of shares</t>
  </si>
  <si>
    <t>(Accumulated</t>
  </si>
  <si>
    <t>Retained</t>
  </si>
  <si>
    <t>Cash used in operating activities</t>
  </si>
  <si>
    <t>Net cash used in operating activities</t>
  </si>
  <si>
    <t>Net cash (used in)/generated from financing activities</t>
  </si>
  <si>
    <t>Losses)/</t>
  </si>
  <si>
    <t xml:space="preserve">(Loss)/Earnings per 50 sen share  </t>
  </si>
  <si>
    <t>Net (loss)/profit for the financial year</t>
  </si>
  <si>
    <t>(Loss)/Profit after taxation</t>
  </si>
  <si>
    <t>(Loss)/Profit before taxation</t>
  </si>
  <si>
    <t>of an associated company</t>
  </si>
  <si>
    <t xml:space="preserve">Redemption </t>
  </si>
  <si>
    <t>(Loss)/Earnings Per Share</t>
  </si>
  <si>
    <t>Basic (loss)/earnings per share</t>
  </si>
  <si>
    <t>-</t>
  </si>
  <si>
    <t>Gain/(Loss) on Disposal of Investments and/or Properties</t>
  </si>
  <si>
    <t>Proceeds from winding-up of a subsidiary company</t>
  </si>
  <si>
    <t xml:space="preserve">   - Impairment in value of assets</t>
  </si>
  <si>
    <t>Purchase of treasury shares</t>
  </si>
  <si>
    <t>Net loss for the financial period</t>
  </si>
  <si>
    <t>Balance as at 01/01/2005</t>
  </si>
  <si>
    <t>Amount utilised</t>
  </si>
  <si>
    <t>Expenses relating to the Private Placement *</t>
  </si>
  <si>
    <t>Loss before taxation</t>
  </si>
  <si>
    <t>THIRD FINANCIAL QUARTER ENDED 30 SEPTEMBER 2005</t>
  </si>
  <si>
    <t>For the financial period ended 30 September 2005</t>
  </si>
  <si>
    <t>THIRD QUARTER</t>
  </si>
  <si>
    <t xml:space="preserve">             CUMULATIVE 9 MONTHS</t>
  </si>
  <si>
    <t>30/09/2005</t>
  </si>
  <si>
    <t>30/09/2004</t>
  </si>
  <si>
    <t>At 30 September 2005</t>
  </si>
  <si>
    <t>Group's share of post-acquisition reserves of</t>
  </si>
  <si>
    <t xml:space="preserve">  associated companies</t>
  </si>
  <si>
    <t>At 30 September 2004</t>
  </si>
  <si>
    <t>31 December 2003</t>
  </si>
  <si>
    <t>Dividend for financial year ended</t>
  </si>
  <si>
    <t>9 MONTHS</t>
  </si>
  <si>
    <t xml:space="preserve">   - Allowance for diminution in value of investments</t>
  </si>
  <si>
    <t>Cash and cash equivalents at 30 September</t>
  </si>
  <si>
    <t xml:space="preserve">        Third Quarter</t>
  </si>
  <si>
    <t xml:space="preserve">      Cumulative 9 months</t>
  </si>
  <si>
    <t>Balance as at 30/09/2005</t>
  </si>
  <si>
    <t>Profit/(Loss) from operations</t>
  </si>
  <si>
    <t xml:space="preserve">        Total profit on disposals</t>
  </si>
  <si>
    <t>Operating profit before working capital changes</t>
  </si>
  <si>
    <t>Transfer (from)/to deferred taxation</t>
  </si>
  <si>
    <t>Date: 23 November 2005</t>
  </si>
  <si>
    <t>(d)</t>
  </si>
  <si>
    <t>* The net tangible assets per share is based on number of ordinary shares in issue less shares repurchased</t>
  </si>
  <si>
    <t>Profits</t>
  </si>
  <si>
    <t>Working capital</t>
  </si>
  <si>
    <t>transfer to capital redemption reserves</t>
  </si>
  <si>
    <t>Cancellation of treasury shares and the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</si>
</sst>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 numFmtId="194" formatCode="dd/mm/yyyy"/>
    <numFmt numFmtId="195" formatCode="#,##0\ \ "/>
    <numFmt numFmtId="196" formatCode="_(* #,##0.000_);_(* \(#,##0.000\);_(* &quot;-&quot;??_);_(@_)"/>
  </numFmts>
  <fonts count="1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
      <sz val="10"/>
      <color indexed="10"/>
      <name val="Arial"/>
      <family val="2"/>
    </font>
    <font>
      <b/>
      <sz val="10"/>
      <color indexed="10"/>
      <name val="Arial"/>
      <family val="2"/>
    </font>
    <font>
      <i/>
      <vertAlign val="superscript"/>
      <sz val="10"/>
      <name val="Arial"/>
      <family val="2"/>
    </font>
    <font>
      <b/>
      <i/>
      <sz val="9"/>
      <name val="Arial"/>
      <family val="2"/>
    </font>
    <font>
      <i/>
      <sz val="10"/>
      <name val="Arial"/>
      <family val="2"/>
    </font>
    <font>
      <i/>
      <sz val="9"/>
      <name val="Arial"/>
      <family val="2"/>
    </font>
    <font>
      <sz val="12"/>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169"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181" fontId="3" fillId="0" borderId="0" xfId="15" applyNumberFormat="1" applyFont="1" applyFill="1" applyBorder="1" applyAlignment="1">
      <alignment horizontal="righ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169" fontId="3" fillId="0" borderId="0" xfId="0" applyNumberFormat="1"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69"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0" fontId="0" fillId="0" borderId="0" xfId="0" applyAlignment="1">
      <alignment horizontal="left"/>
    </xf>
    <xf numFmtId="16" fontId="3" fillId="0" borderId="0" xfId="0" applyNumberFormat="1" applyFont="1" applyBorder="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5" fontId="0" fillId="0" borderId="0" xfId="0" applyNumberFormat="1" applyFont="1" applyAlignment="1" quotePrefix="1">
      <alignment/>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171" fontId="0" fillId="0" borderId="0" xfId="0" applyNumberFormat="1" applyFont="1" applyAlignment="1" applyProtection="1">
      <alignment/>
      <protection locked="0"/>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Font="1" applyAlignment="1">
      <alignment horizontal="left"/>
    </xf>
    <xf numFmtId="169" fontId="0" fillId="0" borderId="0" xfId="0" applyNumberFormat="1" applyFont="1" applyAlignment="1">
      <alignment/>
    </xf>
    <xf numFmtId="169" fontId="0" fillId="0" borderId="0" xfId="0" applyNumberFormat="1" applyFont="1" applyAlignment="1">
      <alignment horizontal="right"/>
    </xf>
    <xf numFmtId="181" fontId="0" fillId="0" borderId="4" xfId="15" applyNumberFormat="1" applyFont="1" applyFill="1" applyBorder="1" applyAlignment="1">
      <alignment/>
    </xf>
    <xf numFmtId="171" fontId="0" fillId="0" borderId="5" xfId="0" applyNumberFormat="1" applyFont="1" applyBorder="1" applyAlignment="1" applyProtection="1">
      <alignment/>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169" fontId="0" fillId="0" borderId="1" xfId="0" applyNumberFormat="1" applyFont="1" applyBorder="1" applyAlignment="1">
      <alignment/>
    </xf>
    <xf numFmtId="169" fontId="0" fillId="0" borderId="0" xfId="0" applyNumberFormat="1" applyFont="1" applyBorder="1" applyAlignment="1">
      <alignment/>
    </xf>
    <xf numFmtId="169" fontId="0" fillId="0" borderId="7" xfId="0" applyNumberFormat="1" applyFont="1" applyBorder="1" applyAlignment="1">
      <alignment/>
    </xf>
    <xf numFmtId="169" fontId="0" fillId="0" borderId="5" xfId="0" applyNumberFormat="1" applyFont="1" applyBorder="1" applyAlignment="1">
      <alignment/>
    </xf>
    <xf numFmtId="0" fontId="0" fillId="2" borderId="0" xfId="15" applyNumberFormat="1" applyFont="1" applyFill="1" applyAlignment="1">
      <alignment/>
    </xf>
    <xf numFmtId="14" fontId="0" fillId="0" borderId="0" xfId="0" applyNumberFormat="1" applyFont="1" applyAlignment="1" applyProtection="1" quotePrefix="1">
      <alignment horizontal="left"/>
      <protection locked="0"/>
    </xf>
    <xf numFmtId="38" fontId="11" fillId="0" borderId="0" xfId="0" applyNumberFormat="1" applyFont="1" applyAlignment="1">
      <alignment horizontal="right"/>
    </xf>
    <xf numFmtId="169" fontId="0" fillId="0" borderId="0" xfId="0" applyNumberFormat="1" applyFont="1" applyBorder="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alignment horizontal="right"/>
      <protection locked="0"/>
    </xf>
    <xf numFmtId="14" fontId="3" fillId="0" borderId="0" xfId="0" applyNumberFormat="1" applyFont="1" applyAlignment="1" applyProtection="1" quotePrefix="1">
      <alignment horizontal="right"/>
      <protection locked="0"/>
    </xf>
    <xf numFmtId="169" fontId="0" fillId="0" borderId="0" xfId="0" applyNumberFormat="1" applyFont="1" applyAlignment="1">
      <alignment horizontal="center"/>
    </xf>
    <xf numFmtId="171" fontId="3" fillId="0" borderId="0" xfId="15" applyFont="1" applyBorder="1" applyAlignment="1" applyProtection="1">
      <alignment horizontal="right"/>
      <protection locked="0"/>
    </xf>
    <xf numFmtId="171" fontId="3" fillId="0" borderId="0" xfId="15" applyFont="1" applyAlignment="1" applyProtection="1">
      <alignment horizontal="right"/>
      <protection locked="0"/>
    </xf>
    <xf numFmtId="0" fontId="12" fillId="0" borderId="0" xfId="0" applyFont="1" applyBorder="1" applyAlignment="1" applyProtection="1">
      <alignment/>
      <protection locked="0"/>
    </xf>
    <xf numFmtId="14" fontId="13" fillId="0" borderId="0" xfId="0" applyNumberFormat="1" applyFont="1" applyBorder="1" applyAlignment="1" applyProtection="1">
      <alignment horizontal="right"/>
      <protection locked="0"/>
    </xf>
    <xf numFmtId="169" fontId="0" fillId="0" borderId="4" xfId="0" applyNumberFormat="1" applyFont="1" applyBorder="1" applyAlignment="1" applyProtection="1">
      <alignment/>
      <protection locked="0"/>
    </xf>
    <xf numFmtId="49" fontId="0" fillId="0" borderId="0" xfId="0" applyNumberFormat="1" applyFont="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right"/>
      <protection locked="0"/>
    </xf>
    <xf numFmtId="0" fontId="14" fillId="0" borderId="0" xfId="0" applyFont="1" applyAlignment="1">
      <alignment/>
    </xf>
    <xf numFmtId="0" fontId="15" fillId="0" borderId="0" xfId="0" applyFont="1" applyAlignment="1" quotePrefix="1">
      <alignment horizontal="right"/>
    </xf>
    <xf numFmtId="171" fontId="0" fillId="0" borderId="0" xfId="15" applyFont="1" applyAlignment="1">
      <alignment horizontal="right"/>
    </xf>
    <xf numFmtId="171" fontId="0" fillId="0" borderId="0" xfId="15" applyFont="1" applyAlignment="1">
      <alignment/>
    </xf>
    <xf numFmtId="0" fontId="17" fillId="0" borderId="0" xfId="0" applyFont="1" applyAlignment="1" quotePrefix="1">
      <alignment horizontal="right"/>
    </xf>
    <xf numFmtId="0" fontId="16" fillId="0" borderId="0" xfId="0" applyFont="1" applyAlignment="1">
      <alignment/>
    </xf>
    <xf numFmtId="194" fontId="3" fillId="0" borderId="0" xfId="0" applyNumberFormat="1" applyFont="1" applyBorder="1" applyAlignment="1">
      <alignment horizontal="right"/>
    </xf>
    <xf numFmtId="196" fontId="0" fillId="0" borderId="0" xfId="15" applyNumberFormat="1" applyFont="1" applyAlignment="1">
      <alignment/>
    </xf>
    <xf numFmtId="181" fontId="0" fillId="0" borderId="5" xfId="15" applyNumberFormat="1" applyFont="1" applyBorder="1" applyAlignment="1" applyProtection="1">
      <alignment/>
      <protection locked="0"/>
    </xf>
    <xf numFmtId="181" fontId="0" fillId="0" borderId="0" xfId="15" applyNumberFormat="1" applyFont="1" applyAlignment="1" applyProtection="1">
      <alignment/>
      <protection locked="0"/>
    </xf>
    <xf numFmtId="171" fontId="0" fillId="0" borderId="0" xfId="15" applyFont="1" applyBorder="1" applyAlignment="1">
      <alignment/>
    </xf>
    <xf numFmtId="171" fontId="0" fillId="0" borderId="0" xfId="15" applyFont="1" applyAlignment="1" applyProtection="1">
      <alignment/>
      <protection locked="0"/>
    </xf>
    <xf numFmtId="0" fontId="16" fillId="0" borderId="0" xfId="0" applyFont="1" applyAlignment="1">
      <alignment horizontal="left"/>
    </xf>
    <xf numFmtId="0" fontId="16" fillId="0" borderId="0" xfId="0" applyFont="1" applyAlignment="1">
      <alignment/>
    </xf>
    <xf numFmtId="0" fontId="3" fillId="0" borderId="0" xfId="15" applyNumberFormat="1" applyFont="1" applyAlignment="1">
      <alignment horizontal="right"/>
    </xf>
    <xf numFmtId="181" fontId="0" fillId="0" borderId="0" xfId="15" applyNumberFormat="1" applyFont="1" applyBorder="1" applyAlignment="1" applyProtection="1">
      <alignment/>
      <protection locked="0"/>
    </xf>
    <xf numFmtId="181" fontId="0" fillId="0" borderId="1" xfId="15" applyNumberFormat="1" applyFont="1" applyBorder="1" applyAlignment="1" applyProtection="1">
      <alignment/>
      <protection locked="0"/>
    </xf>
    <xf numFmtId="1" fontId="3" fillId="0" borderId="0" xfId="15" applyNumberFormat="1" applyFont="1" applyFill="1" applyBorder="1" applyAlignment="1">
      <alignment horizontal="right"/>
    </xf>
    <xf numFmtId="181"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locked="0"/>
    </xf>
    <xf numFmtId="169" fontId="0" fillId="0" borderId="0" xfId="0" applyNumberFormat="1" applyFont="1" applyAlignment="1" applyProtection="1" quotePrefix="1">
      <alignment horizontal="right"/>
      <protection locked="0"/>
    </xf>
    <xf numFmtId="169" fontId="0" fillId="0" borderId="0" xfId="0" applyNumberFormat="1" applyFont="1" applyBorder="1" applyAlignment="1" applyProtection="1" quotePrefix="1">
      <alignment horizontal="right"/>
      <protection locked="0"/>
    </xf>
    <xf numFmtId="169" fontId="0" fillId="0" borderId="8" xfId="0" applyNumberFormat="1" applyFont="1" applyBorder="1" applyAlignment="1" applyProtection="1" quotePrefix="1">
      <alignment horizontal="right"/>
      <protection locked="0"/>
    </xf>
    <xf numFmtId="171" fontId="0" fillId="0" borderId="5" xfId="15" applyFont="1" applyBorder="1" applyAlignment="1" applyProtection="1" quotePrefix="1">
      <alignment horizontal="right"/>
      <protection locked="0"/>
    </xf>
    <xf numFmtId="169" fontId="0" fillId="0" borderId="0" xfId="15" applyNumberFormat="1" applyFont="1" applyAlignment="1">
      <alignment horizontal="right"/>
    </xf>
    <xf numFmtId="171" fontId="0" fillId="0" borderId="0" xfId="15" applyFont="1" applyAlignment="1" applyProtection="1">
      <alignment horizontal="center"/>
      <protection locked="0"/>
    </xf>
    <xf numFmtId="181" fontId="10" fillId="0" borderId="0" xfId="0" applyNumberFormat="1" applyFont="1" applyBorder="1" applyAlignment="1">
      <alignment/>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32</xdr:row>
      <xdr:rowOff>0</xdr:rowOff>
    </xdr:from>
    <xdr:to>
      <xdr:col>3</xdr:col>
      <xdr:colOff>47625</xdr:colOff>
      <xdr:row>32</xdr:row>
      <xdr:rowOff>0</xdr:rowOff>
    </xdr:to>
    <xdr:sp>
      <xdr:nvSpPr>
        <xdr:cNvPr id="1" name="TextBox 97"/>
        <xdr:cNvSpPr txBox="1">
          <a:spLocks noChangeArrowheads="1"/>
        </xdr:cNvSpPr>
      </xdr:nvSpPr>
      <xdr:spPr>
        <a:xfrm>
          <a:off x="2124075" y="4819650"/>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9</xdr:col>
      <xdr:colOff>85725</xdr:colOff>
      <xdr:row>28</xdr:row>
      <xdr:rowOff>9525</xdr:rowOff>
    </xdr:from>
    <xdr:to>
      <xdr:col>10</xdr:col>
      <xdr:colOff>66675</xdr:colOff>
      <xdr:row>28</xdr:row>
      <xdr:rowOff>9525</xdr:rowOff>
    </xdr:to>
    <xdr:sp>
      <xdr:nvSpPr>
        <xdr:cNvPr id="2" name="Line 102"/>
        <xdr:cNvSpPr>
          <a:spLocks/>
        </xdr:cNvSpPr>
      </xdr:nvSpPr>
      <xdr:spPr>
        <a:xfrm>
          <a:off x="6172200" y="43148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3" name="Line 103"/>
        <xdr:cNvSpPr>
          <a:spLocks/>
        </xdr:cNvSpPr>
      </xdr:nvSpPr>
      <xdr:spPr>
        <a:xfrm>
          <a:off x="6181725" y="5334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41</xdr:row>
      <xdr:rowOff>9525</xdr:rowOff>
    </xdr:from>
    <xdr:to>
      <xdr:col>10</xdr:col>
      <xdr:colOff>66675</xdr:colOff>
      <xdr:row>41</xdr:row>
      <xdr:rowOff>9525</xdr:rowOff>
    </xdr:to>
    <xdr:sp>
      <xdr:nvSpPr>
        <xdr:cNvPr id="4" name="Line 104"/>
        <xdr:cNvSpPr>
          <a:spLocks/>
        </xdr:cNvSpPr>
      </xdr:nvSpPr>
      <xdr:spPr>
        <a:xfrm>
          <a:off x="6153150" y="59055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46</xdr:row>
      <xdr:rowOff>9525</xdr:rowOff>
    </xdr:from>
    <xdr:to>
      <xdr:col>10</xdr:col>
      <xdr:colOff>57150</xdr:colOff>
      <xdr:row>46</xdr:row>
      <xdr:rowOff>9525</xdr:rowOff>
    </xdr:to>
    <xdr:sp>
      <xdr:nvSpPr>
        <xdr:cNvPr id="5" name="Line 105"/>
        <xdr:cNvSpPr>
          <a:spLocks/>
        </xdr:cNvSpPr>
      </xdr:nvSpPr>
      <xdr:spPr>
        <a:xfrm>
          <a:off x="6162675" y="6477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49</xdr:row>
      <xdr:rowOff>0</xdr:rowOff>
    </xdr:from>
    <xdr:to>
      <xdr:col>10</xdr:col>
      <xdr:colOff>57150</xdr:colOff>
      <xdr:row>49</xdr:row>
      <xdr:rowOff>0</xdr:rowOff>
    </xdr:to>
    <xdr:sp>
      <xdr:nvSpPr>
        <xdr:cNvPr id="6" name="Line 106"/>
        <xdr:cNvSpPr>
          <a:spLocks/>
        </xdr:cNvSpPr>
      </xdr:nvSpPr>
      <xdr:spPr>
        <a:xfrm>
          <a:off x="6162675" y="675322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7" name="Line 107"/>
        <xdr:cNvSpPr>
          <a:spLocks/>
        </xdr:cNvSpPr>
      </xdr:nvSpPr>
      <xdr:spPr>
        <a:xfrm>
          <a:off x="5048250" y="43148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8" name="Line 108"/>
        <xdr:cNvSpPr>
          <a:spLocks/>
        </xdr:cNvSpPr>
      </xdr:nvSpPr>
      <xdr:spPr>
        <a:xfrm>
          <a:off x="5067300" y="5334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41</xdr:row>
      <xdr:rowOff>9525</xdr:rowOff>
    </xdr:from>
    <xdr:to>
      <xdr:col>8</xdr:col>
      <xdr:colOff>47625</xdr:colOff>
      <xdr:row>41</xdr:row>
      <xdr:rowOff>9525</xdr:rowOff>
    </xdr:to>
    <xdr:sp>
      <xdr:nvSpPr>
        <xdr:cNvPr id="9" name="Line 109"/>
        <xdr:cNvSpPr>
          <a:spLocks/>
        </xdr:cNvSpPr>
      </xdr:nvSpPr>
      <xdr:spPr>
        <a:xfrm>
          <a:off x="5048250" y="59055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46</xdr:row>
      <xdr:rowOff>0</xdr:rowOff>
    </xdr:from>
    <xdr:to>
      <xdr:col>8</xdr:col>
      <xdr:colOff>47625</xdr:colOff>
      <xdr:row>46</xdr:row>
      <xdr:rowOff>0</xdr:rowOff>
    </xdr:to>
    <xdr:sp>
      <xdr:nvSpPr>
        <xdr:cNvPr id="10" name="Line 110"/>
        <xdr:cNvSpPr>
          <a:spLocks/>
        </xdr:cNvSpPr>
      </xdr:nvSpPr>
      <xdr:spPr>
        <a:xfrm>
          <a:off x="5048250" y="6467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48</xdr:row>
      <xdr:rowOff>57150</xdr:rowOff>
    </xdr:from>
    <xdr:to>
      <xdr:col>8</xdr:col>
      <xdr:colOff>85725</xdr:colOff>
      <xdr:row>49</xdr:row>
      <xdr:rowOff>0</xdr:rowOff>
    </xdr:to>
    <xdr:sp>
      <xdr:nvSpPr>
        <xdr:cNvPr id="11" name="Line 111"/>
        <xdr:cNvSpPr>
          <a:spLocks/>
        </xdr:cNvSpPr>
      </xdr:nvSpPr>
      <xdr:spPr>
        <a:xfrm>
          <a:off x="5048250" y="6743700"/>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2" name="Line 112"/>
        <xdr:cNvSpPr>
          <a:spLocks/>
        </xdr:cNvSpPr>
      </xdr:nvSpPr>
      <xdr:spPr>
        <a:xfrm>
          <a:off x="3886200" y="43148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3" name="Line 113"/>
        <xdr:cNvSpPr>
          <a:spLocks/>
        </xdr:cNvSpPr>
      </xdr:nvSpPr>
      <xdr:spPr>
        <a:xfrm>
          <a:off x="3886200" y="53340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41</xdr:row>
      <xdr:rowOff>9525</xdr:rowOff>
    </xdr:from>
    <xdr:to>
      <xdr:col>6</xdr:col>
      <xdr:colOff>114300</xdr:colOff>
      <xdr:row>41</xdr:row>
      <xdr:rowOff>9525</xdr:rowOff>
    </xdr:to>
    <xdr:sp>
      <xdr:nvSpPr>
        <xdr:cNvPr id="14" name="Line 114"/>
        <xdr:cNvSpPr>
          <a:spLocks/>
        </xdr:cNvSpPr>
      </xdr:nvSpPr>
      <xdr:spPr>
        <a:xfrm>
          <a:off x="3886200" y="59055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46</xdr:row>
      <xdr:rowOff>0</xdr:rowOff>
    </xdr:from>
    <xdr:to>
      <xdr:col>6</xdr:col>
      <xdr:colOff>114300</xdr:colOff>
      <xdr:row>46</xdr:row>
      <xdr:rowOff>0</xdr:rowOff>
    </xdr:to>
    <xdr:sp>
      <xdr:nvSpPr>
        <xdr:cNvPr id="15" name="Line 115"/>
        <xdr:cNvSpPr>
          <a:spLocks/>
        </xdr:cNvSpPr>
      </xdr:nvSpPr>
      <xdr:spPr>
        <a:xfrm>
          <a:off x="3876675" y="64674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49</xdr:row>
      <xdr:rowOff>0</xdr:rowOff>
    </xdr:from>
    <xdr:to>
      <xdr:col>6</xdr:col>
      <xdr:colOff>123825</xdr:colOff>
      <xdr:row>49</xdr:row>
      <xdr:rowOff>0</xdr:rowOff>
    </xdr:to>
    <xdr:sp>
      <xdr:nvSpPr>
        <xdr:cNvPr id="16" name="Line 116"/>
        <xdr:cNvSpPr>
          <a:spLocks/>
        </xdr:cNvSpPr>
      </xdr:nvSpPr>
      <xdr:spPr>
        <a:xfrm>
          <a:off x="3876675" y="675322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7" name="Line 117"/>
        <xdr:cNvSpPr>
          <a:spLocks/>
        </xdr:cNvSpPr>
      </xdr:nvSpPr>
      <xdr:spPr>
        <a:xfrm>
          <a:off x="2695575" y="43148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8" name="Line 118"/>
        <xdr:cNvSpPr>
          <a:spLocks/>
        </xdr:cNvSpPr>
      </xdr:nvSpPr>
      <xdr:spPr>
        <a:xfrm>
          <a:off x="2667000" y="53340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41</xdr:row>
      <xdr:rowOff>9525</xdr:rowOff>
    </xdr:from>
    <xdr:to>
      <xdr:col>4</xdr:col>
      <xdr:colOff>76200</xdr:colOff>
      <xdr:row>41</xdr:row>
      <xdr:rowOff>9525</xdr:rowOff>
    </xdr:to>
    <xdr:sp>
      <xdr:nvSpPr>
        <xdr:cNvPr id="19" name="Line 119"/>
        <xdr:cNvSpPr>
          <a:spLocks/>
        </xdr:cNvSpPr>
      </xdr:nvSpPr>
      <xdr:spPr>
        <a:xfrm>
          <a:off x="2657475" y="5905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46</xdr:row>
      <xdr:rowOff>0</xdr:rowOff>
    </xdr:from>
    <xdr:to>
      <xdr:col>4</xdr:col>
      <xdr:colOff>95250</xdr:colOff>
      <xdr:row>46</xdr:row>
      <xdr:rowOff>0</xdr:rowOff>
    </xdr:to>
    <xdr:sp>
      <xdr:nvSpPr>
        <xdr:cNvPr id="20" name="Line 120"/>
        <xdr:cNvSpPr>
          <a:spLocks/>
        </xdr:cNvSpPr>
      </xdr:nvSpPr>
      <xdr:spPr>
        <a:xfrm>
          <a:off x="2657475" y="6467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0</xdr:rowOff>
    </xdr:from>
    <xdr:to>
      <xdr:col>4</xdr:col>
      <xdr:colOff>95250</xdr:colOff>
      <xdr:row>49</xdr:row>
      <xdr:rowOff>0</xdr:rowOff>
    </xdr:to>
    <xdr:sp>
      <xdr:nvSpPr>
        <xdr:cNvPr id="21" name="Line 121"/>
        <xdr:cNvSpPr>
          <a:spLocks/>
        </xdr:cNvSpPr>
      </xdr:nvSpPr>
      <xdr:spPr>
        <a:xfrm>
          <a:off x="2657475" y="6753225"/>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72</xdr:row>
      <xdr:rowOff>152400</xdr:rowOff>
    </xdr:from>
    <xdr:to>
      <xdr:col>10</xdr:col>
      <xdr:colOff>57150</xdr:colOff>
      <xdr:row>75</xdr:row>
      <xdr:rowOff>190500</xdr:rowOff>
    </xdr:to>
    <xdr:sp>
      <xdr:nvSpPr>
        <xdr:cNvPr id="22" name="TextBox 122"/>
        <xdr:cNvSpPr txBox="1">
          <a:spLocks noChangeArrowheads="1"/>
        </xdr:cNvSpPr>
      </xdr:nvSpPr>
      <xdr:spPr>
        <a:xfrm flipV="1">
          <a:off x="123825" y="10039350"/>
          <a:ext cx="6943725"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2004
</a:t>
          </a:r>
        </a:p>
      </xdr:txBody>
    </xdr:sp>
    <xdr:clientData/>
  </xdr:twoCellAnchor>
  <xdr:twoCellAnchor>
    <xdr:from>
      <xdr:col>1</xdr:col>
      <xdr:colOff>1933575</xdr:colOff>
      <xdr:row>31</xdr:row>
      <xdr:rowOff>0</xdr:rowOff>
    </xdr:from>
    <xdr:to>
      <xdr:col>3</xdr:col>
      <xdr:colOff>76200</xdr:colOff>
      <xdr:row>31</xdr:row>
      <xdr:rowOff>0</xdr:rowOff>
    </xdr:to>
    <xdr:sp>
      <xdr:nvSpPr>
        <xdr:cNvPr id="23" name="TextBox 125"/>
        <xdr:cNvSpPr txBox="1">
          <a:spLocks noChangeArrowheads="1"/>
        </xdr:cNvSpPr>
      </xdr:nvSpPr>
      <xdr:spPr>
        <a:xfrm>
          <a:off x="2124075" y="4657725"/>
          <a:ext cx="49530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35</xdr:row>
      <xdr:rowOff>0</xdr:rowOff>
    </xdr:from>
    <xdr:to>
      <xdr:col>3</xdr:col>
      <xdr:colOff>47625</xdr:colOff>
      <xdr:row>35</xdr:row>
      <xdr:rowOff>0</xdr:rowOff>
    </xdr:to>
    <xdr:sp>
      <xdr:nvSpPr>
        <xdr:cNvPr id="24" name="TextBox 126"/>
        <xdr:cNvSpPr txBox="1">
          <a:spLocks noChangeArrowheads="1"/>
        </xdr:cNvSpPr>
      </xdr:nvSpPr>
      <xdr:spPr>
        <a:xfrm>
          <a:off x="2124075" y="5267325"/>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9</xdr:row>
      <xdr:rowOff>0</xdr:rowOff>
    </xdr:from>
    <xdr:to>
      <xdr:col>5</xdr:col>
      <xdr:colOff>0</xdr:colOff>
      <xdr:row>15</xdr:row>
      <xdr:rowOff>57150</xdr:rowOff>
    </xdr:to>
    <xdr:sp>
      <xdr:nvSpPr>
        <xdr:cNvPr id="1" name="Text 1"/>
        <xdr:cNvSpPr txBox="1">
          <a:spLocks noChangeArrowheads="1"/>
        </xdr:cNvSpPr>
      </xdr:nvSpPr>
      <xdr:spPr>
        <a:xfrm>
          <a:off x="4276725" y="1143000"/>
          <a:ext cx="857250" cy="8763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30/09/2005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6</xdr:col>
      <xdr:colOff>228600</xdr:colOff>
      <xdr:row>9</xdr:row>
      <xdr:rowOff>0</xdr:rowOff>
    </xdr:from>
    <xdr:to>
      <xdr:col>6</xdr:col>
      <xdr:colOff>952500</xdr:colOff>
      <xdr:row>15</xdr:row>
      <xdr:rowOff>133350</xdr:rowOff>
    </xdr:to>
    <xdr:sp>
      <xdr:nvSpPr>
        <xdr:cNvPr id="2" name="Text 1"/>
        <xdr:cNvSpPr txBox="1">
          <a:spLocks noChangeArrowheads="1"/>
        </xdr:cNvSpPr>
      </xdr:nvSpPr>
      <xdr:spPr>
        <a:xfrm>
          <a:off x="5886450" y="1143000"/>
          <a:ext cx="723900" cy="9525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31/12/2004
(Audited)
RM'000</a:t>
          </a:r>
        </a:p>
      </xdr:txBody>
    </xdr:sp>
    <xdr:clientData/>
  </xdr:twoCellAnchor>
  <xdr:twoCellAnchor>
    <xdr:from>
      <xdr:col>1</xdr:col>
      <xdr:colOff>266700</xdr:colOff>
      <xdr:row>80</xdr:row>
      <xdr:rowOff>9525</xdr:rowOff>
    </xdr:from>
    <xdr:to>
      <xdr:col>6</xdr:col>
      <xdr:colOff>952500</xdr:colOff>
      <xdr:row>82</xdr:row>
      <xdr:rowOff>47625</xdr:rowOff>
    </xdr:to>
    <xdr:sp>
      <xdr:nvSpPr>
        <xdr:cNvPr id="3" name="TextBox 4"/>
        <xdr:cNvSpPr txBox="1">
          <a:spLocks noChangeArrowheads="1"/>
        </xdr:cNvSpPr>
      </xdr:nvSpPr>
      <xdr:spPr>
        <a:xfrm>
          <a:off x="447675" y="10467975"/>
          <a:ext cx="61626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2004</a:t>
          </a:r>
        </a:p>
      </xdr:txBody>
    </xdr:sp>
    <xdr:clientData/>
  </xdr:twoCellAnchor>
  <xdr:twoCellAnchor editAs="oneCell">
    <xdr:from>
      <xdr:col>5</xdr:col>
      <xdr:colOff>352425</xdr:colOff>
      <xdr:row>0</xdr:row>
      <xdr:rowOff>9525</xdr:rowOff>
    </xdr:from>
    <xdr:to>
      <xdr:col>6</xdr:col>
      <xdr:colOff>962025</xdr:colOff>
      <xdr:row>6</xdr:row>
      <xdr:rowOff>9525</xdr:rowOff>
    </xdr:to>
    <xdr:pic>
      <xdr:nvPicPr>
        <xdr:cNvPr id="4" name="Picture 5"/>
        <xdr:cNvPicPr preferRelativeResize="1">
          <a:picLocks noChangeAspect="1"/>
        </xdr:cNvPicPr>
      </xdr:nvPicPr>
      <xdr:blipFill>
        <a:blip r:embed="rId1"/>
        <a:stretch>
          <a:fillRect/>
        </a:stretch>
      </xdr:blipFill>
      <xdr:spPr>
        <a:xfrm>
          <a:off x="5486400" y="9525"/>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47625</xdr:rowOff>
    </xdr:from>
    <xdr:to>
      <xdr:col>9</xdr:col>
      <xdr:colOff>619125</xdr:colOff>
      <xdr:row>4</xdr:row>
      <xdr:rowOff>76200</xdr:rowOff>
    </xdr:to>
    <xdr:pic>
      <xdr:nvPicPr>
        <xdr:cNvPr id="1" name="Picture 4"/>
        <xdr:cNvPicPr preferRelativeResize="1">
          <a:picLocks noChangeAspect="1"/>
        </xdr:cNvPicPr>
      </xdr:nvPicPr>
      <xdr:blipFill>
        <a:blip r:embed="rId1"/>
        <a:stretch>
          <a:fillRect/>
        </a:stretch>
      </xdr:blipFill>
      <xdr:spPr>
        <a:xfrm>
          <a:off x="5972175" y="47625"/>
          <a:ext cx="1304925" cy="676275"/>
        </a:xfrm>
        <a:prstGeom prst="rect">
          <a:avLst/>
        </a:prstGeom>
        <a:noFill/>
        <a:ln w="9525" cmpd="sng">
          <a:noFill/>
        </a:ln>
      </xdr:spPr>
    </xdr:pic>
    <xdr:clientData/>
  </xdr:twoCellAnchor>
  <xdr:twoCellAnchor>
    <xdr:from>
      <xdr:col>1</xdr:col>
      <xdr:colOff>85725</xdr:colOff>
      <xdr:row>63</xdr:row>
      <xdr:rowOff>104775</xdr:rowOff>
    </xdr:from>
    <xdr:to>
      <xdr:col>9</xdr:col>
      <xdr:colOff>666750</xdr:colOff>
      <xdr:row>66</xdr:row>
      <xdr:rowOff>0</xdr:rowOff>
    </xdr:to>
    <xdr:sp>
      <xdr:nvSpPr>
        <xdr:cNvPr id="2" name="TextBox 6"/>
        <xdr:cNvSpPr txBox="1">
          <a:spLocks noChangeArrowheads="1"/>
        </xdr:cNvSpPr>
      </xdr:nvSpPr>
      <xdr:spPr>
        <a:xfrm>
          <a:off x="209550" y="10629900"/>
          <a:ext cx="7115175" cy="333375"/>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25</xdr:row>
      <xdr:rowOff>0</xdr:rowOff>
    </xdr:from>
    <xdr:to>
      <xdr:col>9</xdr:col>
      <xdr:colOff>0</xdr:colOff>
      <xdr:row>25</xdr:row>
      <xdr:rowOff>0</xdr:rowOff>
    </xdr:to>
    <xdr:sp>
      <xdr:nvSpPr>
        <xdr:cNvPr id="1" name="TextBox 1"/>
        <xdr:cNvSpPr txBox="1">
          <a:spLocks noChangeArrowheads="1"/>
        </xdr:cNvSpPr>
      </xdr:nvSpPr>
      <xdr:spPr>
        <a:xfrm>
          <a:off x="923925" y="3971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25</xdr:row>
      <xdr:rowOff>0</xdr:rowOff>
    </xdr:from>
    <xdr:to>
      <xdr:col>9</xdr:col>
      <xdr:colOff>0</xdr:colOff>
      <xdr:row>25</xdr:row>
      <xdr:rowOff>0</xdr:rowOff>
    </xdr:to>
    <xdr:sp>
      <xdr:nvSpPr>
        <xdr:cNvPr id="2" name="TextBox 2"/>
        <xdr:cNvSpPr txBox="1">
          <a:spLocks noChangeArrowheads="1"/>
        </xdr:cNvSpPr>
      </xdr:nvSpPr>
      <xdr:spPr>
        <a:xfrm>
          <a:off x="923925" y="3971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25</xdr:row>
      <xdr:rowOff>0</xdr:rowOff>
    </xdr:from>
    <xdr:to>
      <xdr:col>9</xdr:col>
      <xdr:colOff>0</xdr:colOff>
      <xdr:row>25</xdr:row>
      <xdr:rowOff>0</xdr:rowOff>
    </xdr:to>
    <xdr:sp>
      <xdr:nvSpPr>
        <xdr:cNvPr id="3" name="TextBox 3"/>
        <xdr:cNvSpPr txBox="1">
          <a:spLocks noChangeArrowheads="1"/>
        </xdr:cNvSpPr>
      </xdr:nvSpPr>
      <xdr:spPr>
        <a:xfrm>
          <a:off x="923925" y="3971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25</xdr:row>
      <xdr:rowOff>0</xdr:rowOff>
    </xdr:from>
    <xdr:to>
      <xdr:col>9</xdr:col>
      <xdr:colOff>0</xdr:colOff>
      <xdr:row>25</xdr:row>
      <xdr:rowOff>0</xdr:rowOff>
    </xdr:to>
    <xdr:sp>
      <xdr:nvSpPr>
        <xdr:cNvPr id="4" name="TextBox 4"/>
        <xdr:cNvSpPr txBox="1">
          <a:spLocks noChangeArrowheads="1"/>
        </xdr:cNvSpPr>
      </xdr:nvSpPr>
      <xdr:spPr>
        <a:xfrm>
          <a:off x="923925" y="3971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448300" y="9525"/>
          <a:ext cx="1181100" cy="695325"/>
        </a:xfrm>
        <a:prstGeom prst="rect">
          <a:avLst/>
        </a:prstGeom>
        <a:noFill/>
        <a:ln w="9525" cmpd="sng">
          <a:noFill/>
        </a:ln>
      </xdr:spPr>
    </xdr:pic>
    <xdr:clientData/>
  </xdr:twoCellAnchor>
  <xdr:twoCellAnchor>
    <xdr:from>
      <xdr:col>1</xdr:col>
      <xdr:colOff>0</xdr:colOff>
      <xdr:row>70</xdr:row>
      <xdr:rowOff>28575</xdr:rowOff>
    </xdr:from>
    <xdr:to>
      <xdr:col>7</xdr:col>
      <xdr:colOff>857250</xdr:colOff>
      <xdr:row>72</xdr:row>
      <xdr:rowOff>0</xdr:rowOff>
    </xdr:to>
    <xdr:sp>
      <xdr:nvSpPr>
        <xdr:cNvPr id="6" name="TextBox 8"/>
        <xdr:cNvSpPr txBox="1">
          <a:spLocks noChangeArrowheads="1"/>
        </xdr:cNvSpPr>
      </xdr:nvSpPr>
      <xdr:spPr>
        <a:xfrm>
          <a:off x="476250" y="10534650"/>
          <a:ext cx="6153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2800350</xdr:colOff>
      <xdr:row>29</xdr:row>
      <xdr:rowOff>0</xdr:rowOff>
    </xdr:from>
    <xdr:ext cx="76200" cy="200025"/>
    <xdr:sp>
      <xdr:nvSpPr>
        <xdr:cNvPr id="1" name="Text 9"/>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29</xdr:row>
      <xdr:rowOff>0</xdr:rowOff>
    </xdr:from>
    <xdr:ext cx="76200" cy="200025"/>
    <xdr:sp>
      <xdr:nvSpPr>
        <xdr:cNvPr id="2" name="Text 7"/>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65287</xdr:row>
      <xdr:rowOff>161925</xdr:rowOff>
    </xdr:from>
    <xdr:ext cx="0" cy="0"/>
    <xdr:sp>
      <xdr:nvSpPr>
        <xdr:cNvPr id="3" name="Text 20"/>
        <xdr:cNvSpPr txBox="1">
          <a:spLocks noChangeArrowheads="1"/>
        </xdr:cNvSpPr>
      </xdr:nvSpPr>
      <xdr:spPr>
        <a:xfrm>
          <a:off x="213074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121</xdr:row>
      <xdr:rowOff>0</xdr:rowOff>
    </xdr:from>
    <xdr:to>
      <xdr:col>7</xdr:col>
      <xdr:colOff>0</xdr:colOff>
      <xdr:row>121</xdr:row>
      <xdr:rowOff>0</xdr:rowOff>
    </xdr:to>
    <xdr:sp>
      <xdr:nvSpPr>
        <xdr:cNvPr id="4" name="Text 64"/>
        <xdr:cNvSpPr txBox="1">
          <a:spLocks noChangeArrowheads="1"/>
        </xdr:cNvSpPr>
      </xdr:nvSpPr>
      <xdr:spPr>
        <a:xfrm>
          <a:off x="200025" y="16344900"/>
          <a:ext cx="6334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121</xdr:row>
      <xdr:rowOff>0</xdr:rowOff>
    </xdr:from>
    <xdr:to>
      <xdr:col>7</xdr:col>
      <xdr:colOff>0</xdr:colOff>
      <xdr:row>121</xdr:row>
      <xdr:rowOff>0</xdr:rowOff>
    </xdr:to>
    <xdr:sp>
      <xdr:nvSpPr>
        <xdr:cNvPr id="5"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6"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121</xdr:row>
      <xdr:rowOff>0</xdr:rowOff>
    </xdr:from>
    <xdr:to>
      <xdr:col>6</xdr:col>
      <xdr:colOff>695325</xdr:colOff>
      <xdr:row>121</xdr:row>
      <xdr:rowOff>0</xdr:rowOff>
    </xdr:to>
    <xdr:sp>
      <xdr:nvSpPr>
        <xdr:cNvPr id="7" name="Text 67"/>
        <xdr:cNvSpPr txBox="1">
          <a:spLocks noChangeArrowheads="1"/>
        </xdr:cNvSpPr>
      </xdr:nvSpPr>
      <xdr:spPr>
        <a:xfrm>
          <a:off x="409575" y="16344900"/>
          <a:ext cx="6038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85725</xdr:rowOff>
    </xdr:from>
    <xdr:to>
      <xdr:col>8</xdr:col>
      <xdr:colOff>0</xdr:colOff>
      <xdr:row>13</xdr:row>
      <xdr:rowOff>104775</xdr:rowOff>
    </xdr:to>
    <xdr:sp>
      <xdr:nvSpPr>
        <xdr:cNvPr id="8" name="Text 1"/>
        <xdr:cNvSpPr txBox="1">
          <a:spLocks noChangeArrowheads="1"/>
        </xdr:cNvSpPr>
      </xdr:nvSpPr>
      <xdr:spPr>
        <a:xfrm>
          <a:off x="219075" y="1266825"/>
          <a:ext cx="6496050"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the requirement of FRS 134 "Interim Financial Reporting". The Interim Financial Report should be read in conjunction with the audited financial statements of the Group for the financial year ended 31 December 2004.</a:t>
          </a:r>
        </a:p>
      </xdr:txBody>
    </xdr:sp>
    <xdr:clientData/>
  </xdr:twoCellAnchor>
  <xdr:oneCellAnchor>
    <xdr:from>
      <xdr:col>2</xdr:col>
      <xdr:colOff>2800350</xdr:colOff>
      <xdr:row>29</xdr:row>
      <xdr:rowOff>0</xdr:rowOff>
    </xdr:from>
    <xdr:ext cx="76200" cy="200025"/>
    <xdr:sp>
      <xdr:nvSpPr>
        <xdr:cNvPr id="9" name="Text 9"/>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29</xdr:row>
      <xdr:rowOff>0</xdr:rowOff>
    </xdr:from>
    <xdr:ext cx="76200" cy="200025"/>
    <xdr:sp>
      <xdr:nvSpPr>
        <xdr:cNvPr id="10" name="Text 7"/>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121</xdr:row>
      <xdr:rowOff>0</xdr:rowOff>
    </xdr:from>
    <xdr:to>
      <xdr:col>8</xdr:col>
      <xdr:colOff>0</xdr:colOff>
      <xdr:row>121</xdr:row>
      <xdr:rowOff>0</xdr:rowOff>
    </xdr:to>
    <xdr:sp>
      <xdr:nvSpPr>
        <xdr:cNvPr id="11" name="Text 5"/>
        <xdr:cNvSpPr txBox="1">
          <a:spLocks noChangeArrowheads="1"/>
        </xdr:cNvSpPr>
      </xdr:nvSpPr>
      <xdr:spPr>
        <a:xfrm>
          <a:off x="228600" y="1634490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65325</xdr:row>
      <xdr:rowOff>161925</xdr:rowOff>
    </xdr:from>
    <xdr:ext cx="0" cy="0"/>
    <xdr:sp>
      <xdr:nvSpPr>
        <xdr:cNvPr id="12" name="Text 20"/>
        <xdr:cNvSpPr txBox="1">
          <a:spLocks noChangeArrowheads="1"/>
        </xdr:cNvSpPr>
      </xdr:nvSpPr>
      <xdr:spPr>
        <a:xfrm>
          <a:off x="213074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121</xdr:row>
      <xdr:rowOff>0</xdr:rowOff>
    </xdr:from>
    <xdr:to>
      <xdr:col>6</xdr:col>
      <xdr:colOff>0</xdr:colOff>
      <xdr:row>121</xdr:row>
      <xdr:rowOff>0</xdr:rowOff>
    </xdr:to>
    <xdr:sp>
      <xdr:nvSpPr>
        <xdr:cNvPr id="13" name="Text 51"/>
        <xdr:cNvSpPr txBox="1">
          <a:spLocks noChangeArrowheads="1"/>
        </xdr:cNvSpPr>
      </xdr:nvSpPr>
      <xdr:spPr>
        <a:xfrm>
          <a:off x="438150" y="163449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121</xdr:row>
      <xdr:rowOff>0</xdr:rowOff>
    </xdr:from>
    <xdr:to>
      <xdr:col>6</xdr:col>
      <xdr:colOff>0</xdr:colOff>
      <xdr:row>121</xdr:row>
      <xdr:rowOff>0</xdr:rowOff>
    </xdr:to>
    <xdr:sp>
      <xdr:nvSpPr>
        <xdr:cNvPr id="14" name="Text 64"/>
        <xdr:cNvSpPr txBox="1">
          <a:spLocks noChangeArrowheads="1"/>
        </xdr:cNvSpPr>
      </xdr:nvSpPr>
      <xdr:spPr>
        <a:xfrm>
          <a:off x="200025" y="16344900"/>
          <a:ext cx="5553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121</xdr:row>
      <xdr:rowOff>0</xdr:rowOff>
    </xdr:from>
    <xdr:to>
      <xdr:col>6</xdr:col>
      <xdr:colOff>0</xdr:colOff>
      <xdr:row>121</xdr:row>
      <xdr:rowOff>0</xdr:rowOff>
    </xdr:to>
    <xdr:sp>
      <xdr:nvSpPr>
        <xdr:cNvPr id="15" name="Text 65"/>
        <xdr:cNvSpPr txBox="1">
          <a:spLocks noChangeArrowheads="1"/>
        </xdr:cNvSpPr>
      </xdr:nvSpPr>
      <xdr:spPr>
        <a:xfrm>
          <a:off x="409575" y="16344900"/>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121</xdr:row>
      <xdr:rowOff>0</xdr:rowOff>
    </xdr:from>
    <xdr:to>
      <xdr:col>6</xdr:col>
      <xdr:colOff>0</xdr:colOff>
      <xdr:row>121</xdr:row>
      <xdr:rowOff>0</xdr:rowOff>
    </xdr:to>
    <xdr:sp>
      <xdr:nvSpPr>
        <xdr:cNvPr id="16" name="Text 66"/>
        <xdr:cNvSpPr txBox="1">
          <a:spLocks noChangeArrowheads="1"/>
        </xdr:cNvSpPr>
      </xdr:nvSpPr>
      <xdr:spPr>
        <a:xfrm>
          <a:off x="419100" y="16344900"/>
          <a:ext cx="5334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121</xdr:row>
      <xdr:rowOff>0</xdr:rowOff>
    </xdr:from>
    <xdr:to>
      <xdr:col>6</xdr:col>
      <xdr:colOff>0</xdr:colOff>
      <xdr:row>121</xdr:row>
      <xdr:rowOff>0</xdr:rowOff>
    </xdr:to>
    <xdr:sp>
      <xdr:nvSpPr>
        <xdr:cNvPr id="17" name="Text 67"/>
        <xdr:cNvSpPr txBox="1">
          <a:spLocks noChangeArrowheads="1"/>
        </xdr:cNvSpPr>
      </xdr:nvSpPr>
      <xdr:spPr>
        <a:xfrm>
          <a:off x="409575" y="16344900"/>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121</xdr:row>
      <xdr:rowOff>0</xdr:rowOff>
    </xdr:from>
    <xdr:to>
      <xdr:col>8</xdr:col>
      <xdr:colOff>0</xdr:colOff>
      <xdr:row>121</xdr:row>
      <xdr:rowOff>0</xdr:rowOff>
    </xdr:to>
    <xdr:sp>
      <xdr:nvSpPr>
        <xdr:cNvPr id="18" name="Text 71"/>
        <xdr:cNvSpPr txBox="1">
          <a:spLocks noChangeArrowheads="1"/>
        </xdr:cNvSpPr>
      </xdr:nvSpPr>
      <xdr:spPr>
        <a:xfrm>
          <a:off x="200025" y="16344900"/>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121</xdr:row>
      <xdr:rowOff>0</xdr:rowOff>
    </xdr:from>
    <xdr:to>
      <xdr:col>7</xdr:col>
      <xdr:colOff>0</xdr:colOff>
      <xdr:row>121</xdr:row>
      <xdr:rowOff>0</xdr:rowOff>
    </xdr:to>
    <xdr:sp>
      <xdr:nvSpPr>
        <xdr:cNvPr id="19" name="Text 64"/>
        <xdr:cNvSpPr txBox="1">
          <a:spLocks noChangeArrowheads="1"/>
        </xdr:cNvSpPr>
      </xdr:nvSpPr>
      <xdr:spPr>
        <a:xfrm>
          <a:off x="295275" y="1634490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121</xdr:row>
      <xdr:rowOff>0</xdr:rowOff>
    </xdr:from>
    <xdr:to>
      <xdr:col>7</xdr:col>
      <xdr:colOff>0</xdr:colOff>
      <xdr:row>121</xdr:row>
      <xdr:rowOff>0</xdr:rowOff>
    </xdr:to>
    <xdr:sp>
      <xdr:nvSpPr>
        <xdr:cNvPr id="20"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21"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121</xdr:row>
      <xdr:rowOff>0</xdr:rowOff>
    </xdr:from>
    <xdr:to>
      <xdr:col>7</xdr:col>
      <xdr:colOff>0</xdr:colOff>
      <xdr:row>121</xdr:row>
      <xdr:rowOff>0</xdr:rowOff>
    </xdr:to>
    <xdr:sp>
      <xdr:nvSpPr>
        <xdr:cNvPr id="22" name="Text 67"/>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121</xdr:row>
      <xdr:rowOff>0</xdr:rowOff>
    </xdr:from>
    <xdr:to>
      <xdr:col>7</xdr:col>
      <xdr:colOff>0</xdr:colOff>
      <xdr:row>121</xdr:row>
      <xdr:rowOff>0</xdr:rowOff>
    </xdr:to>
    <xdr:sp>
      <xdr:nvSpPr>
        <xdr:cNvPr id="23" name="Text 64"/>
        <xdr:cNvSpPr txBox="1">
          <a:spLocks noChangeArrowheads="1"/>
        </xdr:cNvSpPr>
      </xdr:nvSpPr>
      <xdr:spPr>
        <a:xfrm>
          <a:off x="200025" y="16344900"/>
          <a:ext cx="6334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121</xdr:row>
      <xdr:rowOff>0</xdr:rowOff>
    </xdr:from>
    <xdr:to>
      <xdr:col>7</xdr:col>
      <xdr:colOff>0</xdr:colOff>
      <xdr:row>121</xdr:row>
      <xdr:rowOff>0</xdr:rowOff>
    </xdr:to>
    <xdr:sp>
      <xdr:nvSpPr>
        <xdr:cNvPr id="24"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25"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121</xdr:row>
      <xdr:rowOff>0</xdr:rowOff>
    </xdr:from>
    <xdr:to>
      <xdr:col>6</xdr:col>
      <xdr:colOff>695325</xdr:colOff>
      <xdr:row>121</xdr:row>
      <xdr:rowOff>0</xdr:rowOff>
    </xdr:to>
    <xdr:sp>
      <xdr:nvSpPr>
        <xdr:cNvPr id="26" name="Text 67"/>
        <xdr:cNvSpPr txBox="1">
          <a:spLocks noChangeArrowheads="1"/>
        </xdr:cNvSpPr>
      </xdr:nvSpPr>
      <xdr:spPr>
        <a:xfrm>
          <a:off x="409575" y="16344900"/>
          <a:ext cx="6038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39719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3971925"/>
          <a:ext cx="2886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121</xdr:row>
      <xdr:rowOff>0</xdr:rowOff>
    </xdr:from>
    <xdr:to>
      <xdr:col>7</xdr:col>
      <xdr:colOff>0</xdr:colOff>
      <xdr:row>121</xdr:row>
      <xdr:rowOff>0</xdr:rowOff>
    </xdr:to>
    <xdr:sp>
      <xdr:nvSpPr>
        <xdr:cNvPr id="29" name="TextBox 145"/>
        <xdr:cNvSpPr txBox="1">
          <a:spLocks noChangeArrowheads="1"/>
        </xdr:cNvSpPr>
      </xdr:nvSpPr>
      <xdr:spPr>
        <a:xfrm>
          <a:off x="228600" y="16344900"/>
          <a:ext cx="6305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121</xdr:row>
      <xdr:rowOff>0</xdr:rowOff>
    </xdr:from>
    <xdr:to>
      <xdr:col>7</xdr:col>
      <xdr:colOff>0</xdr:colOff>
      <xdr:row>121</xdr:row>
      <xdr:rowOff>0</xdr:rowOff>
    </xdr:to>
    <xdr:sp>
      <xdr:nvSpPr>
        <xdr:cNvPr id="30" name="Text 64"/>
        <xdr:cNvSpPr txBox="1">
          <a:spLocks noChangeArrowheads="1"/>
        </xdr:cNvSpPr>
      </xdr:nvSpPr>
      <xdr:spPr>
        <a:xfrm>
          <a:off x="209550" y="1634490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121</xdr:row>
      <xdr:rowOff>0</xdr:rowOff>
    </xdr:from>
    <xdr:to>
      <xdr:col>7</xdr:col>
      <xdr:colOff>0</xdr:colOff>
      <xdr:row>121</xdr:row>
      <xdr:rowOff>0</xdr:rowOff>
    </xdr:to>
    <xdr:sp>
      <xdr:nvSpPr>
        <xdr:cNvPr id="31"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32"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121</xdr:row>
      <xdr:rowOff>0</xdr:rowOff>
    </xdr:from>
    <xdr:to>
      <xdr:col>7</xdr:col>
      <xdr:colOff>0</xdr:colOff>
      <xdr:row>121</xdr:row>
      <xdr:rowOff>0</xdr:rowOff>
    </xdr:to>
    <xdr:sp>
      <xdr:nvSpPr>
        <xdr:cNvPr id="33" name="Text 67"/>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121</xdr:row>
      <xdr:rowOff>0</xdr:rowOff>
    </xdr:from>
    <xdr:to>
      <xdr:col>6</xdr:col>
      <xdr:colOff>781050</xdr:colOff>
      <xdr:row>121</xdr:row>
      <xdr:rowOff>0</xdr:rowOff>
    </xdr:to>
    <xdr:sp>
      <xdr:nvSpPr>
        <xdr:cNvPr id="34" name="TextBox 152"/>
        <xdr:cNvSpPr txBox="1">
          <a:spLocks noChangeArrowheads="1"/>
        </xdr:cNvSpPr>
      </xdr:nvSpPr>
      <xdr:spPr>
        <a:xfrm>
          <a:off x="428625" y="163449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121</xdr:row>
      <xdr:rowOff>0</xdr:rowOff>
    </xdr:from>
    <xdr:to>
      <xdr:col>5</xdr:col>
      <xdr:colOff>171450</xdr:colOff>
      <xdr:row>121</xdr:row>
      <xdr:rowOff>0</xdr:rowOff>
    </xdr:to>
    <xdr:sp>
      <xdr:nvSpPr>
        <xdr:cNvPr id="35" name="TextBox 199"/>
        <xdr:cNvSpPr txBox="1">
          <a:spLocks noChangeArrowheads="1"/>
        </xdr:cNvSpPr>
      </xdr:nvSpPr>
      <xdr:spPr>
        <a:xfrm>
          <a:off x="4238625" y="1634490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121</xdr:row>
      <xdr:rowOff>0</xdr:rowOff>
    </xdr:from>
    <xdr:to>
      <xdr:col>6</xdr:col>
      <xdr:colOff>152400</xdr:colOff>
      <xdr:row>121</xdr:row>
      <xdr:rowOff>0</xdr:rowOff>
    </xdr:to>
    <xdr:sp>
      <xdr:nvSpPr>
        <xdr:cNvPr id="36" name="TextBox 200"/>
        <xdr:cNvSpPr txBox="1">
          <a:spLocks noChangeArrowheads="1"/>
        </xdr:cNvSpPr>
      </xdr:nvSpPr>
      <xdr:spPr>
        <a:xfrm>
          <a:off x="5172075" y="16344900"/>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121</xdr:row>
      <xdr:rowOff>0</xdr:rowOff>
    </xdr:from>
    <xdr:to>
      <xdr:col>7</xdr:col>
      <xdr:colOff>19050</xdr:colOff>
      <xdr:row>121</xdr:row>
      <xdr:rowOff>0</xdr:rowOff>
    </xdr:to>
    <xdr:sp>
      <xdr:nvSpPr>
        <xdr:cNvPr id="37" name="TextBox 203"/>
        <xdr:cNvSpPr txBox="1">
          <a:spLocks noChangeArrowheads="1"/>
        </xdr:cNvSpPr>
      </xdr:nvSpPr>
      <xdr:spPr>
        <a:xfrm>
          <a:off x="6115050" y="1634490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121</xdr:row>
      <xdr:rowOff>0</xdr:rowOff>
    </xdr:from>
    <xdr:to>
      <xdr:col>5</xdr:col>
      <xdr:colOff>133350</xdr:colOff>
      <xdr:row>121</xdr:row>
      <xdr:rowOff>0</xdr:rowOff>
    </xdr:to>
    <xdr:sp>
      <xdr:nvSpPr>
        <xdr:cNvPr id="38" name="TextBox 490"/>
        <xdr:cNvSpPr txBox="1">
          <a:spLocks noChangeArrowheads="1"/>
        </xdr:cNvSpPr>
      </xdr:nvSpPr>
      <xdr:spPr>
        <a:xfrm>
          <a:off x="4219575" y="1634490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121</xdr:row>
      <xdr:rowOff>0</xdr:rowOff>
    </xdr:from>
    <xdr:to>
      <xdr:col>6</xdr:col>
      <xdr:colOff>85725</xdr:colOff>
      <xdr:row>121</xdr:row>
      <xdr:rowOff>0</xdr:rowOff>
    </xdr:to>
    <xdr:sp>
      <xdr:nvSpPr>
        <xdr:cNvPr id="39" name="TextBox 491"/>
        <xdr:cNvSpPr txBox="1">
          <a:spLocks noChangeArrowheads="1"/>
        </xdr:cNvSpPr>
      </xdr:nvSpPr>
      <xdr:spPr>
        <a:xfrm>
          <a:off x="5200650" y="16344900"/>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121</xdr:row>
      <xdr:rowOff>0</xdr:rowOff>
    </xdr:from>
    <xdr:to>
      <xdr:col>6</xdr:col>
      <xdr:colOff>781050</xdr:colOff>
      <xdr:row>121</xdr:row>
      <xdr:rowOff>0</xdr:rowOff>
    </xdr:to>
    <xdr:sp>
      <xdr:nvSpPr>
        <xdr:cNvPr id="40" name="TextBox 492"/>
        <xdr:cNvSpPr txBox="1">
          <a:spLocks noChangeArrowheads="1"/>
        </xdr:cNvSpPr>
      </xdr:nvSpPr>
      <xdr:spPr>
        <a:xfrm>
          <a:off x="6096000" y="1634490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121</xdr:row>
      <xdr:rowOff>0</xdr:rowOff>
    </xdr:from>
    <xdr:to>
      <xdr:col>8</xdr:col>
      <xdr:colOff>0</xdr:colOff>
      <xdr:row>121</xdr:row>
      <xdr:rowOff>0</xdr:rowOff>
    </xdr:to>
    <xdr:sp>
      <xdr:nvSpPr>
        <xdr:cNvPr id="41" name="Text 64"/>
        <xdr:cNvSpPr txBox="1">
          <a:spLocks noChangeArrowheads="1"/>
        </xdr:cNvSpPr>
      </xdr:nvSpPr>
      <xdr:spPr>
        <a:xfrm>
          <a:off x="219075" y="16344900"/>
          <a:ext cx="6496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121</xdr:row>
      <xdr:rowOff>0</xdr:rowOff>
    </xdr:from>
    <xdr:to>
      <xdr:col>7</xdr:col>
      <xdr:colOff>161925</xdr:colOff>
      <xdr:row>121</xdr:row>
      <xdr:rowOff>0</xdr:rowOff>
    </xdr:to>
    <xdr:sp>
      <xdr:nvSpPr>
        <xdr:cNvPr id="42" name="Text 65"/>
        <xdr:cNvSpPr txBox="1">
          <a:spLocks noChangeArrowheads="1"/>
        </xdr:cNvSpPr>
      </xdr:nvSpPr>
      <xdr:spPr>
        <a:xfrm>
          <a:off x="438150" y="16344900"/>
          <a:ext cx="6257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121</xdr:row>
      <xdr:rowOff>0</xdr:rowOff>
    </xdr:from>
    <xdr:to>
      <xdr:col>7</xdr:col>
      <xdr:colOff>171450</xdr:colOff>
      <xdr:row>121</xdr:row>
      <xdr:rowOff>0</xdr:rowOff>
    </xdr:to>
    <xdr:sp>
      <xdr:nvSpPr>
        <xdr:cNvPr id="43" name="Text 66"/>
        <xdr:cNvSpPr txBox="1">
          <a:spLocks noChangeArrowheads="1"/>
        </xdr:cNvSpPr>
      </xdr:nvSpPr>
      <xdr:spPr>
        <a:xfrm>
          <a:off x="428625" y="16344900"/>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121</xdr:row>
      <xdr:rowOff>0</xdr:rowOff>
    </xdr:from>
    <xdr:to>
      <xdr:col>8</xdr:col>
      <xdr:colOff>0</xdr:colOff>
      <xdr:row>121</xdr:row>
      <xdr:rowOff>0</xdr:rowOff>
    </xdr:to>
    <xdr:sp>
      <xdr:nvSpPr>
        <xdr:cNvPr id="44" name="Text 67"/>
        <xdr:cNvSpPr txBox="1">
          <a:spLocks noChangeArrowheads="1"/>
        </xdr:cNvSpPr>
      </xdr:nvSpPr>
      <xdr:spPr>
        <a:xfrm>
          <a:off x="419100" y="16344900"/>
          <a:ext cx="6296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438900"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14</xdr:row>
      <xdr:rowOff>0</xdr:rowOff>
    </xdr:from>
    <xdr:to>
      <xdr:col>7</xdr:col>
      <xdr:colOff>171450</xdr:colOff>
      <xdr:row>17</xdr:row>
      <xdr:rowOff>47625</xdr:rowOff>
    </xdr:to>
    <xdr:sp>
      <xdr:nvSpPr>
        <xdr:cNvPr id="46" name="TextBox 528"/>
        <xdr:cNvSpPr txBox="1">
          <a:spLocks noChangeArrowheads="1"/>
        </xdr:cNvSpPr>
      </xdr:nvSpPr>
      <xdr:spPr>
        <a:xfrm>
          <a:off x="209550" y="1866900"/>
          <a:ext cx="6496050"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2004.
</a:t>
          </a:r>
        </a:p>
      </xdr:txBody>
    </xdr:sp>
    <xdr:clientData/>
  </xdr:twoCellAnchor>
  <xdr:twoCellAnchor>
    <xdr:from>
      <xdr:col>1</xdr:col>
      <xdr:colOff>28575</xdr:colOff>
      <xdr:row>20</xdr:row>
      <xdr:rowOff>9525</xdr:rowOff>
    </xdr:from>
    <xdr:to>
      <xdr:col>8</xdr:col>
      <xdr:colOff>66675</xdr:colOff>
      <xdr:row>22</xdr:row>
      <xdr:rowOff>19050</xdr:rowOff>
    </xdr:to>
    <xdr:sp>
      <xdr:nvSpPr>
        <xdr:cNvPr id="47" name="TextBox 529"/>
        <xdr:cNvSpPr txBox="1">
          <a:spLocks noChangeArrowheads="1"/>
        </xdr:cNvSpPr>
      </xdr:nvSpPr>
      <xdr:spPr>
        <a:xfrm>
          <a:off x="228600" y="2752725"/>
          <a:ext cx="6553200"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2004 was not subject to any qualification.
</a:t>
          </a:r>
        </a:p>
      </xdr:txBody>
    </xdr:sp>
    <xdr:clientData/>
  </xdr:twoCellAnchor>
  <xdr:twoCellAnchor>
    <xdr:from>
      <xdr:col>1</xdr:col>
      <xdr:colOff>9525</xdr:colOff>
      <xdr:row>25</xdr:row>
      <xdr:rowOff>9525</xdr:rowOff>
    </xdr:from>
    <xdr:to>
      <xdr:col>7</xdr:col>
      <xdr:colOff>171450</xdr:colOff>
      <xdr:row>29</xdr:row>
      <xdr:rowOff>0</xdr:rowOff>
    </xdr:to>
    <xdr:sp>
      <xdr:nvSpPr>
        <xdr:cNvPr id="48" name="TextBox 530"/>
        <xdr:cNvSpPr txBox="1">
          <a:spLocks noChangeArrowheads="1"/>
        </xdr:cNvSpPr>
      </xdr:nvSpPr>
      <xdr:spPr>
        <a:xfrm>
          <a:off x="209550" y="3438525"/>
          <a:ext cx="6496050"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32</xdr:row>
      <xdr:rowOff>0</xdr:rowOff>
    </xdr:from>
    <xdr:to>
      <xdr:col>7</xdr:col>
      <xdr:colOff>152400</xdr:colOff>
      <xdr:row>34</xdr:row>
      <xdr:rowOff>47625</xdr:rowOff>
    </xdr:to>
    <xdr:sp>
      <xdr:nvSpPr>
        <xdr:cNvPr id="49" name="TextBox 532"/>
        <xdr:cNvSpPr txBox="1">
          <a:spLocks noChangeArrowheads="1"/>
        </xdr:cNvSpPr>
      </xdr:nvSpPr>
      <xdr:spPr>
        <a:xfrm>
          <a:off x="209550" y="4286250"/>
          <a:ext cx="64770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period ended 30 September 2005.</a:t>
          </a:r>
        </a:p>
      </xdr:txBody>
    </xdr:sp>
    <xdr:clientData/>
  </xdr:twoCellAnchor>
  <xdr:twoCellAnchor>
    <xdr:from>
      <xdr:col>1</xdr:col>
      <xdr:colOff>19050</xdr:colOff>
      <xdr:row>48</xdr:row>
      <xdr:rowOff>38100</xdr:rowOff>
    </xdr:from>
    <xdr:to>
      <xdr:col>7</xdr:col>
      <xdr:colOff>142875</xdr:colOff>
      <xdr:row>50</xdr:row>
      <xdr:rowOff>133350</xdr:rowOff>
    </xdr:to>
    <xdr:sp>
      <xdr:nvSpPr>
        <xdr:cNvPr id="50" name="TextBox 533"/>
        <xdr:cNvSpPr txBox="1">
          <a:spLocks noChangeArrowheads="1"/>
        </xdr:cNvSpPr>
      </xdr:nvSpPr>
      <xdr:spPr>
        <a:xfrm>
          <a:off x="219075" y="6734175"/>
          <a:ext cx="6457950"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30 September 2005. </a:t>
          </a:r>
        </a:p>
      </xdr:txBody>
    </xdr:sp>
    <xdr:clientData/>
  </xdr:twoCellAnchor>
  <xdr:twoCellAnchor>
    <xdr:from>
      <xdr:col>1</xdr:col>
      <xdr:colOff>9525</xdr:colOff>
      <xdr:row>58</xdr:row>
      <xdr:rowOff>9525</xdr:rowOff>
    </xdr:from>
    <xdr:to>
      <xdr:col>8</xdr:col>
      <xdr:colOff>0</xdr:colOff>
      <xdr:row>59</xdr:row>
      <xdr:rowOff>95250</xdr:rowOff>
    </xdr:to>
    <xdr:sp>
      <xdr:nvSpPr>
        <xdr:cNvPr id="51" name="Text 54"/>
        <xdr:cNvSpPr txBox="1">
          <a:spLocks noChangeArrowheads="1"/>
        </xdr:cNvSpPr>
      </xdr:nvSpPr>
      <xdr:spPr>
        <a:xfrm>
          <a:off x="209550" y="8020050"/>
          <a:ext cx="65055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September 2005 is as follows:-</a:t>
          </a:r>
        </a:p>
      </xdr:txBody>
    </xdr:sp>
    <xdr:clientData/>
  </xdr:twoCellAnchor>
  <xdr:twoCellAnchor>
    <xdr:from>
      <xdr:col>1</xdr:col>
      <xdr:colOff>0</xdr:colOff>
      <xdr:row>121</xdr:row>
      <xdr:rowOff>0</xdr:rowOff>
    </xdr:from>
    <xdr:to>
      <xdr:col>6</xdr:col>
      <xdr:colOff>762000</xdr:colOff>
      <xdr:row>121</xdr:row>
      <xdr:rowOff>0</xdr:rowOff>
    </xdr:to>
    <xdr:sp>
      <xdr:nvSpPr>
        <xdr:cNvPr id="52" name="Text 55"/>
        <xdr:cNvSpPr txBox="1">
          <a:spLocks noChangeArrowheads="1"/>
        </xdr:cNvSpPr>
      </xdr:nvSpPr>
      <xdr:spPr>
        <a:xfrm>
          <a:off x="200025" y="16344900"/>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121</xdr:row>
      <xdr:rowOff>0</xdr:rowOff>
    </xdr:from>
    <xdr:to>
      <xdr:col>7</xdr:col>
      <xdr:colOff>161925</xdr:colOff>
      <xdr:row>121</xdr:row>
      <xdr:rowOff>0</xdr:rowOff>
    </xdr:to>
    <xdr:sp>
      <xdr:nvSpPr>
        <xdr:cNvPr id="53" name="TextBox 544"/>
        <xdr:cNvSpPr txBox="1">
          <a:spLocks noChangeArrowheads="1"/>
        </xdr:cNvSpPr>
      </xdr:nvSpPr>
      <xdr:spPr>
        <a:xfrm>
          <a:off x="419100" y="16344900"/>
          <a:ext cx="627697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121</xdr:row>
      <xdr:rowOff>0</xdr:rowOff>
    </xdr:from>
    <xdr:to>
      <xdr:col>7</xdr:col>
      <xdr:colOff>161925</xdr:colOff>
      <xdr:row>121</xdr:row>
      <xdr:rowOff>0</xdr:rowOff>
    </xdr:to>
    <xdr:sp>
      <xdr:nvSpPr>
        <xdr:cNvPr id="54" name="TextBox 545"/>
        <xdr:cNvSpPr txBox="1">
          <a:spLocks noChangeArrowheads="1"/>
        </xdr:cNvSpPr>
      </xdr:nvSpPr>
      <xdr:spPr>
        <a:xfrm>
          <a:off x="419100" y="16344900"/>
          <a:ext cx="62769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editAs="oneCell">
    <xdr:from>
      <xdr:col>5</xdr:col>
      <xdr:colOff>533400</xdr:colOff>
      <xdr:row>0</xdr:row>
      <xdr:rowOff>19050</xdr:rowOff>
    </xdr:from>
    <xdr:to>
      <xdr:col>7</xdr:col>
      <xdr:colOff>133350</xdr:colOff>
      <xdr:row>4</xdr:row>
      <xdr:rowOff>9525</xdr:rowOff>
    </xdr:to>
    <xdr:pic>
      <xdr:nvPicPr>
        <xdr:cNvPr id="55" name="Picture 548"/>
        <xdr:cNvPicPr preferRelativeResize="1">
          <a:picLocks noChangeAspect="1"/>
        </xdr:cNvPicPr>
      </xdr:nvPicPr>
      <xdr:blipFill>
        <a:blip r:embed="rId1"/>
        <a:stretch>
          <a:fillRect/>
        </a:stretch>
      </xdr:blipFill>
      <xdr:spPr>
        <a:xfrm>
          <a:off x="5476875" y="19050"/>
          <a:ext cx="1190625" cy="638175"/>
        </a:xfrm>
        <a:prstGeom prst="rect">
          <a:avLst/>
        </a:prstGeom>
        <a:noFill/>
        <a:ln w="9525" cmpd="sng">
          <a:noFill/>
        </a:ln>
      </xdr:spPr>
    </xdr:pic>
    <xdr:clientData/>
  </xdr:twoCellAnchor>
  <xdr:twoCellAnchor>
    <xdr:from>
      <xdr:col>1</xdr:col>
      <xdr:colOff>19050</xdr:colOff>
      <xdr:row>121</xdr:row>
      <xdr:rowOff>0</xdr:rowOff>
    </xdr:from>
    <xdr:to>
      <xdr:col>8</xdr:col>
      <xdr:colOff>0</xdr:colOff>
      <xdr:row>121</xdr:row>
      <xdr:rowOff>0</xdr:rowOff>
    </xdr:to>
    <xdr:sp>
      <xdr:nvSpPr>
        <xdr:cNvPr id="56" name="Text 55"/>
        <xdr:cNvSpPr txBox="1">
          <a:spLocks noChangeArrowheads="1"/>
        </xdr:cNvSpPr>
      </xdr:nvSpPr>
      <xdr:spPr>
        <a:xfrm>
          <a:off x="219075" y="163449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121</xdr:row>
      <xdr:rowOff>0</xdr:rowOff>
    </xdr:from>
    <xdr:to>
      <xdr:col>8</xdr:col>
      <xdr:colOff>0</xdr:colOff>
      <xdr:row>121</xdr:row>
      <xdr:rowOff>0</xdr:rowOff>
    </xdr:to>
    <xdr:sp>
      <xdr:nvSpPr>
        <xdr:cNvPr id="57" name="Text 55"/>
        <xdr:cNvSpPr txBox="1">
          <a:spLocks noChangeArrowheads="1"/>
        </xdr:cNvSpPr>
      </xdr:nvSpPr>
      <xdr:spPr>
        <a:xfrm>
          <a:off x="219075" y="163449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121</xdr:row>
      <xdr:rowOff>0</xdr:rowOff>
    </xdr:from>
    <xdr:to>
      <xdr:col>8</xdr:col>
      <xdr:colOff>9525</xdr:colOff>
      <xdr:row>121</xdr:row>
      <xdr:rowOff>0</xdr:rowOff>
    </xdr:to>
    <xdr:sp>
      <xdr:nvSpPr>
        <xdr:cNvPr id="58" name="TextBox 561"/>
        <xdr:cNvSpPr txBox="1">
          <a:spLocks noChangeArrowheads="1"/>
        </xdr:cNvSpPr>
      </xdr:nvSpPr>
      <xdr:spPr>
        <a:xfrm>
          <a:off x="219075" y="16344900"/>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37</xdr:row>
      <xdr:rowOff>9525</xdr:rowOff>
    </xdr:from>
    <xdr:to>
      <xdr:col>8</xdr:col>
      <xdr:colOff>0</xdr:colOff>
      <xdr:row>46</xdr:row>
      <xdr:rowOff>9525</xdr:rowOff>
    </xdr:to>
    <xdr:sp>
      <xdr:nvSpPr>
        <xdr:cNvPr id="59" name="TextBox 564"/>
        <xdr:cNvSpPr txBox="1">
          <a:spLocks noChangeArrowheads="1"/>
        </xdr:cNvSpPr>
      </xdr:nvSpPr>
      <xdr:spPr>
        <a:xfrm>
          <a:off x="228600" y="5010150"/>
          <a:ext cx="6486525" cy="13811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period from 18 January 2005 to 17 June 2005, the Company repurchased a total of 66,653,000 of its own ordinary shares from the open market for a net cash consideration of RM30.5 million which was financed by internally generated funds. The said 66,653,000 shares which were held as treasury shares were subsequently cancelled on 20 June 2005.
During the financial period ended 30 September 2005, the Company repurchased further 50,783,000 of its own ordinary shares from the open market for a net cash consideration of RM25.3 million which was financed by internally generated funds. These shares are held as treasury shares. 
</a:t>
          </a:r>
        </a:p>
      </xdr:txBody>
    </xdr:sp>
    <xdr:clientData/>
  </xdr:twoCellAnchor>
  <xdr:twoCellAnchor>
    <xdr:from>
      <xdr:col>1</xdr:col>
      <xdr:colOff>19050</xdr:colOff>
      <xdr:row>53</xdr:row>
      <xdr:rowOff>38100</xdr:rowOff>
    </xdr:from>
    <xdr:to>
      <xdr:col>5</xdr:col>
      <xdr:colOff>733425</xdr:colOff>
      <xdr:row>54</xdr:row>
      <xdr:rowOff>47625</xdr:rowOff>
    </xdr:to>
    <xdr:sp>
      <xdr:nvSpPr>
        <xdr:cNvPr id="60" name="TextBox 568"/>
        <xdr:cNvSpPr txBox="1">
          <a:spLocks noChangeArrowheads="1"/>
        </xdr:cNvSpPr>
      </xdr:nvSpPr>
      <xdr:spPr>
        <a:xfrm>
          <a:off x="219075" y="7467600"/>
          <a:ext cx="5457825"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30 September 2005.
</a:t>
          </a:r>
        </a:p>
      </xdr:txBody>
    </xdr:sp>
    <xdr:clientData/>
  </xdr:twoCellAnchor>
  <xdr:twoCellAnchor>
    <xdr:from>
      <xdr:col>1</xdr:col>
      <xdr:colOff>0</xdr:colOff>
      <xdr:row>91</xdr:row>
      <xdr:rowOff>0</xdr:rowOff>
    </xdr:from>
    <xdr:to>
      <xdr:col>6</xdr:col>
      <xdr:colOff>762000</xdr:colOff>
      <xdr:row>91</xdr:row>
      <xdr:rowOff>0</xdr:rowOff>
    </xdr:to>
    <xdr:sp>
      <xdr:nvSpPr>
        <xdr:cNvPr id="61" name="Text 55"/>
        <xdr:cNvSpPr txBox="1">
          <a:spLocks noChangeArrowheads="1"/>
        </xdr:cNvSpPr>
      </xdr:nvSpPr>
      <xdr:spPr>
        <a:xfrm>
          <a:off x="200025" y="12715875"/>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0</xdr:colOff>
      <xdr:row>91</xdr:row>
      <xdr:rowOff>0</xdr:rowOff>
    </xdr:to>
    <xdr:sp>
      <xdr:nvSpPr>
        <xdr:cNvPr id="62"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0</xdr:colOff>
      <xdr:row>91</xdr:row>
      <xdr:rowOff>0</xdr:rowOff>
    </xdr:to>
    <xdr:sp>
      <xdr:nvSpPr>
        <xdr:cNvPr id="63"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9525</xdr:colOff>
      <xdr:row>91</xdr:row>
      <xdr:rowOff>0</xdr:rowOff>
    </xdr:to>
    <xdr:sp>
      <xdr:nvSpPr>
        <xdr:cNvPr id="64" name="TextBox 577"/>
        <xdr:cNvSpPr txBox="1">
          <a:spLocks noChangeArrowheads="1"/>
        </xdr:cNvSpPr>
      </xdr:nvSpPr>
      <xdr:spPr>
        <a:xfrm>
          <a:off x="219075" y="12715875"/>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76</xdr:row>
      <xdr:rowOff>114300</xdr:rowOff>
    </xdr:from>
    <xdr:to>
      <xdr:col>7</xdr:col>
      <xdr:colOff>171450</xdr:colOff>
      <xdr:row>79</xdr:row>
      <xdr:rowOff>0</xdr:rowOff>
    </xdr:to>
    <xdr:sp>
      <xdr:nvSpPr>
        <xdr:cNvPr id="65" name="TextBox 587"/>
        <xdr:cNvSpPr txBox="1">
          <a:spLocks noChangeArrowheads="1"/>
        </xdr:cNvSpPr>
      </xdr:nvSpPr>
      <xdr:spPr>
        <a:xfrm>
          <a:off x="219075" y="10525125"/>
          <a:ext cx="648652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9525</xdr:colOff>
      <xdr:row>82</xdr:row>
      <xdr:rowOff>19050</xdr:rowOff>
    </xdr:from>
    <xdr:to>
      <xdr:col>7</xdr:col>
      <xdr:colOff>161925</xdr:colOff>
      <xdr:row>84</xdr:row>
      <xdr:rowOff>28575</xdr:rowOff>
    </xdr:to>
    <xdr:sp>
      <xdr:nvSpPr>
        <xdr:cNvPr id="66" name="TextBox 588"/>
        <xdr:cNvSpPr txBox="1">
          <a:spLocks noChangeArrowheads="1"/>
        </xdr:cNvSpPr>
      </xdr:nvSpPr>
      <xdr:spPr>
        <a:xfrm>
          <a:off x="209550" y="11344275"/>
          <a:ext cx="6486525"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September 2005 that have not been reflected in the financial statements for the said period as at the date of this report.</a:t>
          </a:r>
        </a:p>
      </xdr:txBody>
    </xdr:sp>
    <xdr:clientData/>
  </xdr:twoCellAnchor>
  <xdr:twoCellAnchor>
    <xdr:from>
      <xdr:col>1</xdr:col>
      <xdr:colOff>0</xdr:colOff>
      <xdr:row>91</xdr:row>
      <xdr:rowOff>0</xdr:rowOff>
    </xdr:from>
    <xdr:to>
      <xdr:col>6</xdr:col>
      <xdr:colOff>762000</xdr:colOff>
      <xdr:row>91</xdr:row>
      <xdr:rowOff>0</xdr:rowOff>
    </xdr:to>
    <xdr:sp>
      <xdr:nvSpPr>
        <xdr:cNvPr id="67" name="Text 55"/>
        <xdr:cNvSpPr txBox="1">
          <a:spLocks noChangeArrowheads="1"/>
        </xdr:cNvSpPr>
      </xdr:nvSpPr>
      <xdr:spPr>
        <a:xfrm>
          <a:off x="200025" y="12715875"/>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105</xdr:row>
      <xdr:rowOff>114300</xdr:rowOff>
    </xdr:from>
    <xdr:ext cx="6591300" cy="219075"/>
    <xdr:sp>
      <xdr:nvSpPr>
        <xdr:cNvPr id="68" name="Text 11"/>
        <xdr:cNvSpPr txBox="1">
          <a:spLocks noChangeArrowheads="1"/>
        </xdr:cNvSpPr>
      </xdr:nvSpPr>
      <xdr:spPr>
        <a:xfrm>
          <a:off x="219075" y="14306550"/>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0</xdr:colOff>
      <xdr:row>112</xdr:row>
      <xdr:rowOff>19050</xdr:rowOff>
    </xdr:from>
    <xdr:to>
      <xdr:col>7</xdr:col>
      <xdr:colOff>142875</xdr:colOff>
      <xdr:row>113</xdr:row>
      <xdr:rowOff>76200</xdr:rowOff>
    </xdr:to>
    <xdr:sp>
      <xdr:nvSpPr>
        <xdr:cNvPr id="69" name="TextBox 591"/>
        <xdr:cNvSpPr txBox="1">
          <a:spLocks noChangeArrowheads="1"/>
        </xdr:cNvSpPr>
      </xdr:nvSpPr>
      <xdr:spPr>
        <a:xfrm>
          <a:off x="200025" y="14906625"/>
          <a:ext cx="6477000" cy="2190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152400</xdr:colOff>
      <xdr:row>87</xdr:row>
      <xdr:rowOff>0</xdr:rowOff>
    </xdr:from>
    <xdr:to>
      <xdr:col>8</xdr:col>
      <xdr:colOff>0</xdr:colOff>
      <xdr:row>99</xdr:row>
      <xdr:rowOff>57150</xdr:rowOff>
    </xdr:to>
    <xdr:sp>
      <xdr:nvSpPr>
        <xdr:cNvPr id="70" name="Text 55"/>
        <xdr:cNvSpPr txBox="1">
          <a:spLocks noChangeArrowheads="1"/>
        </xdr:cNvSpPr>
      </xdr:nvSpPr>
      <xdr:spPr>
        <a:xfrm>
          <a:off x="352425" y="12134850"/>
          <a:ext cx="6362700" cy="1409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2005, Lembaran Megah Sdn Bhd, a wholly-owned subsidiary company, disposed of its entire shareholding of 82,303,000 ordinary shares of RM1.00 each representing 21.8% of the issued and paid-up share capital of Chemical Company of Malaysia Berhad ("CCM") as at 31 December 2004. With the disposal, CCM ceased to be an associated company of the Group.
As part of the arrangement under the Settlement as mentioned in Note 8(a) of the Notes per Bursa Securities Listing Requirements, Syahdu Pinta Berhad, a subsidiary of the Group, was placed under members' voluntary winding-up on 31 January 2005.
 </a:t>
          </a:r>
        </a:p>
      </xdr:txBody>
    </xdr:sp>
    <xdr:clientData/>
  </xdr:twoCellAnchor>
  <xdr:twoCellAnchor>
    <xdr:from>
      <xdr:col>1</xdr:col>
      <xdr:colOff>19050</xdr:colOff>
      <xdr:row>91</xdr:row>
      <xdr:rowOff>0</xdr:rowOff>
    </xdr:from>
    <xdr:to>
      <xdr:col>8</xdr:col>
      <xdr:colOff>0</xdr:colOff>
      <xdr:row>91</xdr:row>
      <xdr:rowOff>0</xdr:rowOff>
    </xdr:to>
    <xdr:sp>
      <xdr:nvSpPr>
        <xdr:cNvPr id="71"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0</xdr:colOff>
      <xdr:row>91</xdr:row>
      <xdr:rowOff>0</xdr:rowOff>
    </xdr:to>
    <xdr:sp>
      <xdr:nvSpPr>
        <xdr:cNvPr id="72"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9525</xdr:colOff>
      <xdr:row>91</xdr:row>
      <xdr:rowOff>0</xdr:rowOff>
    </xdr:to>
    <xdr:sp>
      <xdr:nvSpPr>
        <xdr:cNvPr id="73" name="TextBox 595"/>
        <xdr:cNvSpPr txBox="1">
          <a:spLocks noChangeArrowheads="1"/>
        </xdr:cNvSpPr>
      </xdr:nvSpPr>
      <xdr:spPr>
        <a:xfrm>
          <a:off x="219075" y="12715875"/>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190500</xdr:colOff>
      <xdr:row>99</xdr:row>
      <xdr:rowOff>57150</xdr:rowOff>
    </xdr:from>
    <xdr:to>
      <xdr:col>7</xdr:col>
      <xdr:colOff>171450</xdr:colOff>
      <xdr:row>102</xdr:row>
      <xdr:rowOff>47625</xdr:rowOff>
    </xdr:to>
    <xdr:sp>
      <xdr:nvSpPr>
        <xdr:cNvPr id="74" name="TextBox 599"/>
        <xdr:cNvSpPr txBox="1">
          <a:spLocks noChangeArrowheads="1"/>
        </xdr:cNvSpPr>
      </xdr:nvSpPr>
      <xdr:spPr>
        <a:xfrm>
          <a:off x="190500" y="13544550"/>
          <a:ext cx="651510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Other than the above, there were no changes in the composition of the Group during the financial period ended 30 September 2005.</a:t>
          </a:r>
        </a:p>
      </xdr:txBody>
    </xdr:sp>
    <xdr:clientData/>
  </xdr:twoCellAnchor>
  <xdr:twoCellAnchor>
    <xdr:from>
      <xdr:col>1</xdr:col>
      <xdr:colOff>38100</xdr:colOff>
      <xdr:row>46</xdr:row>
      <xdr:rowOff>57150</xdr:rowOff>
    </xdr:from>
    <xdr:to>
      <xdr:col>5</xdr:col>
      <xdr:colOff>752475</xdr:colOff>
      <xdr:row>47</xdr:row>
      <xdr:rowOff>76200</xdr:rowOff>
    </xdr:to>
    <xdr:sp>
      <xdr:nvSpPr>
        <xdr:cNvPr id="75" name="TextBox 600"/>
        <xdr:cNvSpPr txBox="1">
          <a:spLocks noChangeArrowheads="1"/>
        </xdr:cNvSpPr>
      </xdr:nvSpPr>
      <xdr:spPr>
        <a:xfrm>
          <a:off x="238125" y="6438900"/>
          <a:ext cx="5457825"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30 September 2005, the number of treasury shares held is 50,783,000 ordinary shares.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41</xdr:row>
      <xdr:rowOff>0</xdr:rowOff>
    </xdr:from>
    <xdr:ext cx="76200" cy="200025"/>
    <xdr:sp>
      <xdr:nvSpPr>
        <xdr:cNvPr id="1" name="Text 9"/>
        <xdr:cNvSpPr txBox="1">
          <a:spLocks noChangeArrowheads="1"/>
        </xdr:cNvSpPr>
      </xdr:nvSpPr>
      <xdr:spPr>
        <a:xfrm>
          <a:off x="4638675" y="549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41</xdr:row>
      <xdr:rowOff>0</xdr:rowOff>
    </xdr:from>
    <xdr:ext cx="76200" cy="200025"/>
    <xdr:sp>
      <xdr:nvSpPr>
        <xdr:cNvPr id="2" name="Text 7"/>
        <xdr:cNvSpPr txBox="1">
          <a:spLocks noChangeArrowheads="1"/>
        </xdr:cNvSpPr>
      </xdr:nvSpPr>
      <xdr:spPr>
        <a:xfrm>
          <a:off x="4638675" y="549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65413</xdr:row>
      <xdr:rowOff>161925</xdr:rowOff>
    </xdr:from>
    <xdr:ext cx="0" cy="0"/>
    <xdr:sp>
      <xdr:nvSpPr>
        <xdr:cNvPr id="3"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232</xdr:row>
      <xdr:rowOff>0</xdr:rowOff>
    </xdr:from>
    <xdr:to>
      <xdr:col>7</xdr:col>
      <xdr:colOff>0</xdr:colOff>
      <xdr:row>232</xdr:row>
      <xdr:rowOff>0</xdr:rowOff>
    </xdr:to>
    <xdr:sp>
      <xdr:nvSpPr>
        <xdr:cNvPr id="4" name="Text 64"/>
        <xdr:cNvSpPr txBox="1">
          <a:spLocks noChangeArrowheads="1"/>
        </xdr:cNvSpPr>
      </xdr:nvSpPr>
      <xdr:spPr>
        <a:xfrm>
          <a:off x="219075" y="332327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232</xdr:row>
      <xdr:rowOff>0</xdr:rowOff>
    </xdr:from>
    <xdr:to>
      <xdr:col>7</xdr:col>
      <xdr:colOff>0</xdr:colOff>
      <xdr:row>232</xdr:row>
      <xdr:rowOff>0</xdr:rowOff>
    </xdr:to>
    <xdr:sp>
      <xdr:nvSpPr>
        <xdr:cNvPr id="5" name="Text 65"/>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232</xdr:row>
      <xdr:rowOff>0</xdr:rowOff>
    </xdr:from>
    <xdr:to>
      <xdr:col>7</xdr:col>
      <xdr:colOff>0</xdr:colOff>
      <xdr:row>232</xdr:row>
      <xdr:rowOff>0</xdr:rowOff>
    </xdr:to>
    <xdr:sp>
      <xdr:nvSpPr>
        <xdr:cNvPr id="6" name="Text 66"/>
        <xdr:cNvSpPr txBox="1">
          <a:spLocks noChangeArrowheads="1"/>
        </xdr:cNvSpPr>
      </xdr:nvSpPr>
      <xdr:spPr>
        <a:xfrm>
          <a:off x="419100" y="332327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232</xdr:row>
      <xdr:rowOff>0</xdr:rowOff>
    </xdr:from>
    <xdr:to>
      <xdr:col>6</xdr:col>
      <xdr:colOff>695325</xdr:colOff>
      <xdr:row>232</xdr:row>
      <xdr:rowOff>0</xdr:rowOff>
    </xdr:to>
    <xdr:sp>
      <xdr:nvSpPr>
        <xdr:cNvPr id="7" name="Text 67"/>
        <xdr:cNvSpPr txBox="1">
          <a:spLocks noChangeArrowheads="1"/>
        </xdr:cNvSpPr>
      </xdr:nvSpPr>
      <xdr:spPr>
        <a:xfrm>
          <a:off x="409575" y="332327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10</xdr:row>
      <xdr:rowOff>0</xdr:rowOff>
    </xdr:from>
    <xdr:to>
      <xdr:col>7</xdr:col>
      <xdr:colOff>171450</xdr:colOff>
      <xdr:row>17</xdr:row>
      <xdr:rowOff>76200</xdr:rowOff>
    </xdr:to>
    <xdr:sp>
      <xdr:nvSpPr>
        <xdr:cNvPr id="8" name="Text 1"/>
        <xdr:cNvSpPr txBox="1">
          <a:spLocks noChangeArrowheads="1"/>
        </xdr:cNvSpPr>
      </xdr:nvSpPr>
      <xdr:spPr>
        <a:xfrm>
          <a:off x="219075" y="1457325"/>
          <a:ext cx="637222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30 September 2005, the Group recorded revenue of RM253.7 million as compared to the previous year corresponding period's revenue of RM257.4 million. The lower revenue is mainly due to the soft retail environment faced by the food operations in Australia. The Group achieved higher operating profits of RM9.2 million in the financial period ended 30 September 2005 as compared to RM3.4 million in the previous year corresponding period due to exchange gain. After taking into account the share of results of associated companies and interest expenses, the Group recorded pre-tax loss of RM6.9 million for the period under review.
</a:t>
          </a:r>
        </a:p>
      </xdr:txBody>
    </xdr:sp>
    <xdr:clientData/>
  </xdr:twoCellAnchor>
  <xdr:oneCellAnchor>
    <xdr:from>
      <xdr:col>4</xdr:col>
      <xdr:colOff>876300</xdr:colOff>
      <xdr:row>41</xdr:row>
      <xdr:rowOff>0</xdr:rowOff>
    </xdr:from>
    <xdr:ext cx="76200" cy="200025"/>
    <xdr:sp>
      <xdr:nvSpPr>
        <xdr:cNvPr id="9" name="Text 9"/>
        <xdr:cNvSpPr txBox="1">
          <a:spLocks noChangeArrowheads="1"/>
        </xdr:cNvSpPr>
      </xdr:nvSpPr>
      <xdr:spPr>
        <a:xfrm>
          <a:off x="4638675" y="549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41</xdr:row>
      <xdr:rowOff>0</xdr:rowOff>
    </xdr:from>
    <xdr:ext cx="76200" cy="200025"/>
    <xdr:sp>
      <xdr:nvSpPr>
        <xdr:cNvPr id="10" name="Text 7"/>
        <xdr:cNvSpPr txBox="1">
          <a:spLocks noChangeArrowheads="1"/>
        </xdr:cNvSpPr>
      </xdr:nvSpPr>
      <xdr:spPr>
        <a:xfrm>
          <a:off x="4638675" y="549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232</xdr:row>
      <xdr:rowOff>0</xdr:rowOff>
    </xdr:from>
    <xdr:to>
      <xdr:col>8</xdr:col>
      <xdr:colOff>0</xdr:colOff>
      <xdr:row>232</xdr:row>
      <xdr:rowOff>0</xdr:rowOff>
    </xdr:to>
    <xdr:sp>
      <xdr:nvSpPr>
        <xdr:cNvPr id="11" name="Text 5"/>
        <xdr:cNvSpPr txBox="1">
          <a:spLocks noChangeArrowheads="1"/>
        </xdr:cNvSpPr>
      </xdr:nvSpPr>
      <xdr:spPr>
        <a:xfrm>
          <a:off x="247650" y="332327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65451</xdr:row>
      <xdr:rowOff>161925</xdr:rowOff>
    </xdr:from>
    <xdr:ext cx="0" cy="0"/>
    <xdr:sp>
      <xdr:nvSpPr>
        <xdr:cNvPr id="12"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232</xdr:row>
      <xdr:rowOff>0</xdr:rowOff>
    </xdr:from>
    <xdr:to>
      <xdr:col>6</xdr:col>
      <xdr:colOff>0</xdr:colOff>
      <xdr:row>232</xdr:row>
      <xdr:rowOff>0</xdr:rowOff>
    </xdr:to>
    <xdr:sp>
      <xdr:nvSpPr>
        <xdr:cNvPr id="13" name="Text 51"/>
        <xdr:cNvSpPr txBox="1">
          <a:spLocks noChangeArrowheads="1"/>
        </xdr:cNvSpPr>
      </xdr:nvSpPr>
      <xdr:spPr>
        <a:xfrm>
          <a:off x="438150" y="33232725"/>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232</xdr:row>
      <xdr:rowOff>0</xdr:rowOff>
    </xdr:from>
    <xdr:to>
      <xdr:col>6</xdr:col>
      <xdr:colOff>0</xdr:colOff>
      <xdr:row>232</xdr:row>
      <xdr:rowOff>0</xdr:rowOff>
    </xdr:to>
    <xdr:sp>
      <xdr:nvSpPr>
        <xdr:cNvPr id="14" name="Text 64"/>
        <xdr:cNvSpPr txBox="1">
          <a:spLocks noChangeArrowheads="1"/>
        </xdr:cNvSpPr>
      </xdr:nvSpPr>
      <xdr:spPr>
        <a:xfrm>
          <a:off x="219075" y="3323272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232</xdr:row>
      <xdr:rowOff>0</xdr:rowOff>
    </xdr:from>
    <xdr:to>
      <xdr:col>6</xdr:col>
      <xdr:colOff>0</xdr:colOff>
      <xdr:row>232</xdr:row>
      <xdr:rowOff>0</xdr:rowOff>
    </xdr:to>
    <xdr:sp>
      <xdr:nvSpPr>
        <xdr:cNvPr id="15" name="Text 65"/>
        <xdr:cNvSpPr txBox="1">
          <a:spLocks noChangeArrowheads="1"/>
        </xdr:cNvSpPr>
      </xdr:nvSpPr>
      <xdr:spPr>
        <a:xfrm>
          <a:off x="409575" y="332327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232</xdr:row>
      <xdr:rowOff>0</xdr:rowOff>
    </xdr:from>
    <xdr:to>
      <xdr:col>6</xdr:col>
      <xdr:colOff>0</xdr:colOff>
      <xdr:row>232</xdr:row>
      <xdr:rowOff>0</xdr:rowOff>
    </xdr:to>
    <xdr:sp>
      <xdr:nvSpPr>
        <xdr:cNvPr id="16" name="Text 66"/>
        <xdr:cNvSpPr txBox="1">
          <a:spLocks noChangeArrowheads="1"/>
        </xdr:cNvSpPr>
      </xdr:nvSpPr>
      <xdr:spPr>
        <a:xfrm>
          <a:off x="419100" y="3323272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232</xdr:row>
      <xdr:rowOff>0</xdr:rowOff>
    </xdr:from>
    <xdr:to>
      <xdr:col>6</xdr:col>
      <xdr:colOff>0</xdr:colOff>
      <xdr:row>232</xdr:row>
      <xdr:rowOff>0</xdr:rowOff>
    </xdr:to>
    <xdr:sp>
      <xdr:nvSpPr>
        <xdr:cNvPr id="17" name="Text 67"/>
        <xdr:cNvSpPr txBox="1">
          <a:spLocks noChangeArrowheads="1"/>
        </xdr:cNvSpPr>
      </xdr:nvSpPr>
      <xdr:spPr>
        <a:xfrm>
          <a:off x="409575" y="332327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232</xdr:row>
      <xdr:rowOff>0</xdr:rowOff>
    </xdr:from>
    <xdr:to>
      <xdr:col>8</xdr:col>
      <xdr:colOff>0</xdr:colOff>
      <xdr:row>232</xdr:row>
      <xdr:rowOff>0</xdr:rowOff>
    </xdr:to>
    <xdr:sp>
      <xdr:nvSpPr>
        <xdr:cNvPr id="18" name="Text 71"/>
        <xdr:cNvSpPr txBox="1">
          <a:spLocks noChangeArrowheads="1"/>
        </xdr:cNvSpPr>
      </xdr:nvSpPr>
      <xdr:spPr>
        <a:xfrm>
          <a:off x="209550" y="3323272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232</xdr:row>
      <xdr:rowOff>0</xdr:rowOff>
    </xdr:from>
    <xdr:to>
      <xdr:col>7</xdr:col>
      <xdr:colOff>0</xdr:colOff>
      <xdr:row>232</xdr:row>
      <xdr:rowOff>0</xdr:rowOff>
    </xdr:to>
    <xdr:sp>
      <xdr:nvSpPr>
        <xdr:cNvPr id="19" name="Text 64"/>
        <xdr:cNvSpPr txBox="1">
          <a:spLocks noChangeArrowheads="1"/>
        </xdr:cNvSpPr>
      </xdr:nvSpPr>
      <xdr:spPr>
        <a:xfrm>
          <a:off x="314325" y="3323272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232</xdr:row>
      <xdr:rowOff>0</xdr:rowOff>
    </xdr:from>
    <xdr:to>
      <xdr:col>7</xdr:col>
      <xdr:colOff>0</xdr:colOff>
      <xdr:row>232</xdr:row>
      <xdr:rowOff>0</xdr:rowOff>
    </xdr:to>
    <xdr:sp>
      <xdr:nvSpPr>
        <xdr:cNvPr id="20" name="Text 65"/>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232</xdr:row>
      <xdr:rowOff>0</xdr:rowOff>
    </xdr:from>
    <xdr:to>
      <xdr:col>7</xdr:col>
      <xdr:colOff>0</xdr:colOff>
      <xdr:row>232</xdr:row>
      <xdr:rowOff>0</xdr:rowOff>
    </xdr:to>
    <xdr:sp>
      <xdr:nvSpPr>
        <xdr:cNvPr id="21" name="Text 66"/>
        <xdr:cNvSpPr txBox="1">
          <a:spLocks noChangeArrowheads="1"/>
        </xdr:cNvSpPr>
      </xdr:nvSpPr>
      <xdr:spPr>
        <a:xfrm>
          <a:off x="419100" y="332327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232</xdr:row>
      <xdr:rowOff>0</xdr:rowOff>
    </xdr:from>
    <xdr:to>
      <xdr:col>7</xdr:col>
      <xdr:colOff>0</xdr:colOff>
      <xdr:row>232</xdr:row>
      <xdr:rowOff>0</xdr:rowOff>
    </xdr:to>
    <xdr:sp>
      <xdr:nvSpPr>
        <xdr:cNvPr id="22" name="Text 67"/>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232</xdr:row>
      <xdr:rowOff>0</xdr:rowOff>
    </xdr:from>
    <xdr:to>
      <xdr:col>7</xdr:col>
      <xdr:colOff>0</xdr:colOff>
      <xdr:row>232</xdr:row>
      <xdr:rowOff>0</xdr:rowOff>
    </xdr:to>
    <xdr:sp>
      <xdr:nvSpPr>
        <xdr:cNvPr id="23" name="Text 64"/>
        <xdr:cNvSpPr txBox="1">
          <a:spLocks noChangeArrowheads="1"/>
        </xdr:cNvSpPr>
      </xdr:nvSpPr>
      <xdr:spPr>
        <a:xfrm>
          <a:off x="219075" y="332327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232</xdr:row>
      <xdr:rowOff>0</xdr:rowOff>
    </xdr:from>
    <xdr:to>
      <xdr:col>7</xdr:col>
      <xdr:colOff>0</xdr:colOff>
      <xdr:row>232</xdr:row>
      <xdr:rowOff>0</xdr:rowOff>
    </xdr:to>
    <xdr:sp>
      <xdr:nvSpPr>
        <xdr:cNvPr id="24" name="Text 65"/>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232</xdr:row>
      <xdr:rowOff>0</xdr:rowOff>
    </xdr:from>
    <xdr:to>
      <xdr:col>7</xdr:col>
      <xdr:colOff>0</xdr:colOff>
      <xdr:row>232</xdr:row>
      <xdr:rowOff>0</xdr:rowOff>
    </xdr:to>
    <xdr:sp>
      <xdr:nvSpPr>
        <xdr:cNvPr id="25" name="Text 66"/>
        <xdr:cNvSpPr txBox="1">
          <a:spLocks noChangeArrowheads="1"/>
        </xdr:cNvSpPr>
      </xdr:nvSpPr>
      <xdr:spPr>
        <a:xfrm>
          <a:off x="419100" y="332327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232</xdr:row>
      <xdr:rowOff>0</xdr:rowOff>
    </xdr:from>
    <xdr:to>
      <xdr:col>6</xdr:col>
      <xdr:colOff>695325</xdr:colOff>
      <xdr:row>232</xdr:row>
      <xdr:rowOff>0</xdr:rowOff>
    </xdr:to>
    <xdr:sp>
      <xdr:nvSpPr>
        <xdr:cNvPr id="26" name="Text 67"/>
        <xdr:cNvSpPr txBox="1">
          <a:spLocks noChangeArrowheads="1"/>
        </xdr:cNvSpPr>
      </xdr:nvSpPr>
      <xdr:spPr>
        <a:xfrm>
          <a:off x="409575" y="332327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37</xdr:row>
      <xdr:rowOff>0</xdr:rowOff>
    </xdr:from>
    <xdr:to>
      <xdr:col>2</xdr:col>
      <xdr:colOff>2257425</xdr:colOff>
      <xdr:row>37</xdr:row>
      <xdr:rowOff>0</xdr:rowOff>
    </xdr:to>
    <xdr:sp>
      <xdr:nvSpPr>
        <xdr:cNvPr id="27" name="TextBox 27"/>
        <xdr:cNvSpPr txBox="1">
          <a:spLocks noChangeArrowheads="1"/>
        </xdr:cNvSpPr>
      </xdr:nvSpPr>
      <xdr:spPr>
        <a:xfrm>
          <a:off x="409575" y="50958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37</xdr:row>
      <xdr:rowOff>0</xdr:rowOff>
    </xdr:from>
    <xdr:to>
      <xdr:col>3</xdr:col>
      <xdr:colOff>0</xdr:colOff>
      <xdr:row>37</xdr:row>
      <xdr:rowOff>0</xdr:rowOff>
    </xdr:to>
    <xdr:sp>
      <xdr:nvSpPr>
        <xdr:cNvPr id="28" name="TextBox 28"/>
        <xdr:cNvSpPr txBox="1">
          <a:spLocks noChangeArrowheads="1"/>
        </xdr:cNvSpPr>
      </xdr:nvSpPr>
      <xdr:spPr>
        <a:xfrm>
          <a:off x="409575" y="509587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232</xdr:row>
      <xdr:rowOff>0</xdr:rowOff>
    </xdr:from>
    <xdr:to>
      <xdr:col>7</xdr:col>
      <xdr:colOff>0</xdr:colOff>
      <xdr:row>232</xdr:row>
      <xdr:rowOff>0</xdr:rowOff>
    </xdr:to>
    <xdr:sp>
      <xdr:nvSpPr>
        <xdr:cNvPr id="29" name="TextBox 29"/>
        <xdr:cNvSpPr txBox="1">
          <a:spLocks noChangeArrowheads="1"/>
        </xdr:cNvSpPr>
      </xdr:nvSpPr>
      <xdr:spPr>
        <a:xfrm>
          <a:off x="247650" y="3323272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232</xdr:row>
      <xdr:rowOff>0</xdr:rowOff>
    </xdr:from>
    <xdr:to>
      <xdr:col>7</xdr:col>
      <xdr:colOff>0</xdr:colOff>
      <xdr:row>232</xdr:row>
      <xdr:rowOff>0</xdr:rowOff>
    </xdr:to>
    <xdr:sp>
      <xdr:nvSpPr>
        <xdr:cNvPr id="30" name="Text 64"/>
        <xdr:cNvSpPr txBox="1">
          <a:spLocks noChangeArrowheads="1"/>
        </xdr:cNvSpPr>
      </xdr:nvSpPr>
      <xdr:spPr>
        <a:xfrm>
          <a:off x="228600" y="332327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232</xdr:row>
      <xdr:rowOff>0</xdr:rowOff>
    </xdr:from>
    <xdr:to>
      <xdr:col>7</xdr:col>
      <xdr:colOff>0</xdr:colOff>
      <xdr:row>232</xdr:row>
      <xdr:rowOff>0</xdr:rowOff>
    </xdr:to>
    <xdr:sp>
      <xdr:nvSpPr>
        <xdr:cNvPr id="31" name="Text 65"/>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232</xdr:row>
      <xdr:rowOff>0</xdr:rowOff>
    </xdr:from>
    <xdr:to>
      <xdr:col>7</xdr:col>
      <xdr:colOff>0</xdr:colOff>
      <xdr:row>232</xdr:row>
      <xdr:rowOff>0</xdr:rowOff>
    </xdr:to>
    <xdr:sp>
      <xdr:nvSpPr>
        <xdr:cNvPr id="32" name="Text 66"/>
        <xdr:cNvSpPr txBox="1">
          <a:spLocks noChangeArrowheads="1"/>
        </xdr:cNvSpPr>
      </xdr:nvSpPr>
      <xdr:spPr>
        <a:xfrm>
          <a:off x="419100" y="33232725"/>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232</xdr:row>
      <xdr:rowOff>0</xdr:rowOff>
    </xdr:from>
    <xdr:to>
      <xdr:col>7</xdr:col>
      <xdr:colOff>0</xdr:colOff>
      <xdr:row>232</xdr:row>
      <xdr:rowOff>0</xdr:rowOff>
    </xdr:to>
    <xdr:sp>
      <xdr:nvSpPr>
        <xdr:cNvPr id="33" name="Text 67"/>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232</xdr:row>
      <xdr:rowOff>0</xdr:rowOff>
    </xdr:from>
    <xdr:to>
      <xdr:col>6</xdr:col>
      <xdr:colOff>885825</xdr:colOff>
      <xdr:row>232</xdr:row>
      <xdr:rowOff>0</xdr:rowOff>
    </xdr:to>
    <xdr:sp>
      <xdr:nvSpPr>
        <xdr:cNvPr id="34" name="TextBox 34"/>
        <xdr:cNvSpPr txBox="1">
          <a:spLocks noChangeArrowheads="1"/>
        </xdr:cNvSpPr>
      </xdr:nvSpPr>
      <xdr:spPr>
        <a:xfrm>
          <a:off x="428625" y="3323272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232</xdr:row>
      <xdr:rowOff>0</xdr:rowOff>
    </xdr:from>
    <xdr:to>
      <xdr:col>5</xdr:col>
      <xdr:colOff>171450</xdr:colOff>
      <xdr:row>232</xdr:row>
      <xdr:rowOff>0</xdr:rowOff>
    </xdr:to>
    <xdr:sp>
      <xdr:nvSpPr>
        <xdr:cNvPr id="35" name="TextBox 35"/>
        <xdr:cNvSpPr txBox="1">
          <a:spLocks noChangeArrowheads="1"/>
        </xdr:cNvSpPr>
      </xdr:nvSpPr>
      <xdr:spPr>
        <a:xfrm>
          <a:off x="3943350" y="3323272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232</xdr:row>
      <xdr:rowOff>0</xdr:rowOff>
    </xdr:from>
    <xdr:to>
      <xdr:col>6</xdr:col>
      <xdr:colOff>152400</xdr:colOff>
      <xdr:row>232</xdr:row>
      <xdr:rowOff>0</xdr:rowOff>
    </xdr:to>
    <xdr:sp>
      <xdr:nvSpPr>
        <xdr:cNvPr id="36" name="TextBox 36"/>
        <xdr:cNvSpPr txBox="1">
          <a:spLocks noChangeArrowheads="1"/>
        </xdr:cNvSpPr>
      </xdr:nvSpPr>
      <xdr:spPr>
        <a:xfrm>
          <a:off x="4876800" y="3323272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232</xdr:row>
      <xdr:rowOff>0</xdr:rowOff>
    </xdr:from>
    <xdr:to>
      <xdr:col>7</xdr:col>
      <xdr:colOff>19050</xdr:colOff>
      <xdr:row>232</xdr:row>
      <xdr:rowOff>0</xdr:rowOff>
    </xdr:to>
    <xdr:sp>
      <xdr:nvSpPr>
        <xdr:cNvPr id="37" name="TextBox 37"/>
        <xdr:cNvSpPr txBox="1">
          <a:spLocks noChangeArrowheads="1"/>
        </xdr:cNvSpPr>
      </xdr:nvSpPr>
      <xdr:spPr>
        <a:xfrm>
          <a:off x="5895975" y="3323272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232</xdr:row>
      <xdr:rowOff>0</xdr:rowOff>
    </xdr:from>
    <xdr:to>
      <xdr:col>5</xdr:col>
      <xdr:colOff>133350</xdr:colOff>
      <xdr:row>232</xdr:row>
      <xdr:rowOff>0</xdr:rowOff>
    </xdr:to>
    <xdr:sp>
      <xdr:nvSpPr>
        <xdr:cNvPr id="38" name="TextBox 38"/>
        <xdr:cNvSpPr txBox="1">
          <a:spLocks noChangeArrowheads="1"/>
        </xdr:cNvSpPr>
      </xdr:nvSpPr>
      <xdr:spPr>
        <a:xfrm>
          <a:off x="3924300" y="3323272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232</xdr:row>
      <xdr:rowOff>0</xdr:rowOff>
    </xdr:from>
    <xdr:to>
      <xdr:col>6</xdr:col>
      <xdr:colOff>85725</xdr:colOff>
      <xdr:row>232</xdr:row>
      <xdr:rowOff>0</xdr:rowOff>
    </xdr:to>
    <xdr:sp>
      <xdr:nvSpPr>
        <xdr:cNvPr id="39" name="TextBox 39"/>
        <xdr:cNvSpPr txBox="1">
          <a:spLocks noChangeArrowheads="1"/>
        </xdr:cNvSpPr>
      </xdr:nvSpPr>
      <xdr:spPr>
        <a:xfrm>
          <a:off x="4905375" y="3323272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232</xdr:row>
      <xdr:rowOff>0</xdr:rowOff>
    </xdr:from>
    <xdr:to>
      <xdr:col>6</xdr:col>
      <xdr:colOff>876300</xdr:colOff>
      <xdr:row>232</xdr:row>
      <xdr:rowOff>0</xdr:rowOff>
    </xdr:to>
    <xdr:sp>
      <xdr:nvSpPr>
        <xdr:cNvPr id="40" name="TextBox 40"/>
        <xdr:cNvSpPr txBox="1">
          <a:spLocks noChangeArrowheads="1"/>
        </xdr:cNvSpPr>
      </xdr:nvSpPr>
      <xdr:spPr>
        <a:xfrm>
          <a:off x="5876925" y="3323272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232</xdr:row>
      <xdr:rowOff>0</xdr:rowOff>
    </xdr:from>
    <xdr:to>
      <xdr:col>8</xdr:col>
      <xdr:colOff>0</xdr:colOff>
      <xdr:row>232</xdr:row>
      <xdr:rowOff>0</xdr:rowOff>
    </xdr:to>
    <xdr:sp>
      <xdr:nvSpPr>
        <xdr:cNvPr id="41" name="Text 64"/>
        <xdr:cNvSpPr txBox="1">
          <a:spLocks noChangeArrowheads="1"/>
        </xdr:cNvSpPr>
      </xdr:nvSpPr>
      <xdr:spPr>
        <a:xfrm>
          <a:off x="238125" y="3323272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232</xdr:row>
      <xdr:rowOff>0</xdr:rowOff>
    </xdr:from>
    <xdr:to>
      <xdr:col>7</xdr:col>
      <xdr:colOff>161925</xdr:colOff>
      <xdr:row>232</xdr:row>
      <xdr:rowOff>0</xdr:rowOff>
    </xdr:to>
    <xdr:sp>
      <xdr:nvSpPr>
        <xdr:cNvPr id="42" name="Text 65"/>
        <xdr:cNvSpPr txBox="1">
          <a:spLocks noChangeArrowheads="1"/>
        </xdr:cNvSpPr>
      </xdr:nvSpPr>
      <xdr:spPr>
        <a:xfrm>
          <a:off x="438150" y="33232725"/>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232</xdr:row>
      <xdr:rowOff>0</xdr:rowOff>
    </xdr:from>
    <xdr:to>
      <xdr:col>7</xdr:col>
      <xdr:colOff>171450</xdr:colOff>
      <xdr:row>232</xdr:row>
      <xdr:rowOff>0</xdr:rowOff>
    </xdr:to>
    <xdr:sp>
      <xdr:nvSpPr>
        <xdr:cNvPr id="43" name="Text 66"/>
        <xdr:cNvSpPr txBox="1">
          <a:spLocks noChangeArrowheads="1"/>
        </xdr:cNvSpPr>
      </xdr:nvSpPr>
      <xdr:spPr>
        <a:xfrm>
          <a:off x="428625" y="33232725"/>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232</xdr:row>
      <xdr:rowOff>0</xdr:rowOff>
    </xdr:from>
    <xdr:to>
      <xdr:col>8</xdr:col>
      <xdr:colOff>0</xdr:colOff>
      <xdr:row>232</xdr:row>
      <xdr:rowOff>0</xdr:rowOff>
    </xdr:to>
    <xdr:sp>
      <xdr:nvSpPr>
        <xdr:cNvPr id="44" name="Text 67"/>
        <xdr:cNvSpPr txBox="1">
          <a:spLocks noChangeArrowheads="1"/>
        </xdr:cNvSpPr>
      </xdr:nvSpPr>
      <xdr:spPr>
        <a:xfrm>
          <a:off x="419100" y="332327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6</xdr:row>
      <xdr:rowOff>0</xdr:rowOff>
    </xdr:from>
    <xdr:to>
      <xdr:col>7</xdr:col>
      <xdr:colOff>114300</xdr:colOff>
      <xdr:row>8</xdr:row>
      <xdr:rowOff>0</xdr:rowOff>
    </xdr:to>
    <xdr:sp>
      <xdr:nvSpPr>
        <xdr:cNvPr id="45" name="TextBox 46"/>
        <xdr:cNvSpPr txBox="1">
          <a:spLocks noChangeArrowheads="1"/>
        </xdr:cNvSpPr>
      </xdr:nvSpPr>
      <xdr:spPr>
        <a:xfrm>
          <a:off x="228600" y="866775"/>
          <a:ext cx="6305550" cy="3238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21</xdr:row>
      <xdr:rowOff>19050</xdr:rowOff>
    </xdr:from>
    <xdr:to>
      <xdr:col>7</xdr:col>
      <xdr:colOff>133350</xdr:colOff>
      <xdr:row>26</xdr:row>
      <xdr:rowOff>0</xdr:rowOff>
    </xdr:to>
    <xdr:sp>
      <xdr:nvSpPr>
        <xdr:cNvPr id="46" name="TextBox 48"/>
        <xdr:cNvSpPr txBox="1">
          <a:spLocks noChangeArrowheads="1"/>
        </xdr:cNvSpPr>
      </xdr:nvSpPr>
      <xdr:spPr>
        <a:xfrm>
          <a:off x="228600" y="2924175"/>
          <a:ext cx="6324600" cy="790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RM89.1 million and pre-tax loss of RM6.4 million as compared to the preceding quarter's</a:t>
          </a:r>
          <a:r>
            <a:rPr lang="en-US" cap="none" sz="1000" b="0" i="0" u="none" baseline="0">
              <a:latin typeface="Arial"/>
              <a:ea typeface="Arial"/>
              <a:cs typeface="Arial"/>
            </a:rPr>
            <a:t> revenue of RM83.5 million and pre-tax loss of RM5.4 million. The higher revenue in the current quarter was mainly contributed by the food operations in Malaysia and Australia due to the seasonal increase in demand. The share of </a:t>
          </a:r>
          <a:r>
            <a:rPr lang="en-US" cap="none" sz="1000" b="0" i="0" u="none" baseline="0">
              <a:latin typeface="Arial"/>
              <a:ea typeface="Arial"/>
              <a:cs typeface="Arial"/>
            </a:rPr>
            <a:t>losses in associated companies resulted in the pre-tax loss in the current quarter.</a:t>
          </a:r>
        </a:p>
      </xdr:txBody>
    </xdr:sp>
    <xdr:clientData/>
  </xdr:twoCellAnchor>
  <xdr:twoCellAnchor>
    <xdr:from>
      <xdr:col>2</xdr:col>
      <xdr:colOff>9525</xdr:colOff>
      <xdr:row>178</xdr:row>
      <xdr:rowOff>47625</xdr:rowOff>
    </xdr:from>
    <xdr:to>
      <xdr:col>8</xdr:col>
      <xdr:colOff>0</xdr:colOff>
      <xdr:row>183</xdr:row>
      <xdr:rowOff>0</xdr:rowOff>
    </xdr:to>
    <xdr:sp>
      <xdr:nvSpPr>
        <xdr:cNvPr id="47" name="TextBox 59"/>
        <xdr:cNvSpPr txBox="1">
          <a:spLocks noChangeArrowheads="1"/>
        </xdr:cNvSpPr>
      </xdr:nvSpPr>
      <xdr:spPr>
        <a:xfrm>
          <a:off x="419100" y="25250775"/>
          <a:ext cx="6181725" cy="6477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(loss)/earnings per share of the Group is calculated by dividing the net (loss)/earnings for the financial period by the weighted average number of ordinary shares in issue during the 3 months period ended 30 September 2005 of 740,088,000 (2004: 813,450,000) / 9 months period ended 30 September 2005 of 786,683,000 (2004: 780,928,500).</a:t>
          </a:r>
        </a:p>
      </xdr:txBody>
    </xdr:sp>
    <xdr:clientData/>
  </xdr:twoCellAnchor>
  <xdr:twoCellAnchor>
    <xdr:from>
      <xdr:col>2</xdr:col>
      <xdr:colOff>9525</xdr:colOff>
      <xdr:row>186</xdr:row>
      <xdr:rowOff>0</xdr:rowOff>
    </xdr:from>
    <xdr:to>
      <xdr:col>7</xdr:col>
      <xdr:colOff>161925</xdr:colOff>
      <xdr:row>187</xdr:row>
      <xdr:rowOff>38100</xdr:rowOff>
    </xdr:to>
    <xdr:sp>
      <xdr:nvSpPr>
        <xdr:cNvPr id="48" name="TextBox 60"/>
        <xdr:cNvSpPr txBox="1">
          <a:spLocks noChangeArrowheads="1"/>
        </xdr:cNvSpPr>
      </xdr:nvSpPr>
      <xdr:spPr>
        <a:xfrm>
          <a:off x="419100" y="26193750"/>
          <a:ext cx="6162675"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56</xdr:row>
      <xdr:rowOff>76200</xdr:rowOff>
    </xdr:from>
    <xdr:to>
      <xdr:col>7</xdr:col>
      <xdr:colOff>171450</xdr:colOff>
      <xdr:row>60</xdr:row>
      <xdr:rowOff>152400</xdr:rowOff>
    </xdr:to>
    <xdr:sp>
      <xdr:nvSpPr>
        <xdr:cNvPr id="49" name="Text 20"/>
        <xdr:cNvSpPr txBox="1">
          <a:spLocks noChangeArrowheads="1"/>
        </xdr:cNvSpPr>
      </xdr:nvSpPr>
      <xdr:spPr>
        <a:xfrm>
          <a:off x="219075" y="7639050"/>
          <a:ext cx="6372225" cy="72390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provision of the Group for the financial period ended 30 September 2005 is due to certain subsidiaries having taxable profits and that losses suffered by other subsidiaries and associates for which no group relief is available. The tax provision also included the reversal of deferred tax asset in respect of prior year losses previously recognised by a subsidiary and the reversal of deferred tax provision by associated companies.
</a:t>
          </a:r>
        </a:p>
      </xdr:txBody>
    </xdr:sp>
    <xdr:clientData/>
  </xdr:twoCellAnchor>
  <xdr:twoCellAnchor>
    <xdr:from>
      <xdr:col>2</xdr:col>
      <xdr:colOff>76200</xdr:colOff>
      <xdr:row>77</xdr:row>
      <xdr:rowOff>0</xdr:rowOff>
    </xdr:from>
    <xdr:to>
      <xdr:col>8</xdr:col>
      <xdr:colOff>0</xdr:colOff>
      <xdr:row>77</xdr:row>
      <xdr:rowOff>0</xdr:rowOff>
    </xdr:to>
    <xdr:sp>
      <xdr:nvSpPr>
        <xdr:cNvPr id="50" name="Text 49"/>
        <xdr:cNvSpPr txBox="1">
          <a:spLocks noChangeArrowheads="1"/>
        </xdr:cNvSpPr>
      </xdr:nvSpPr>
      <xdr:spPr>
        <a:xfrm>
          <a:off x="485775" y="10582275"/>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year ended 31 December 2004. </a:t>
          </a:r>
        </a:p>
      </xdr:txBody>
    </xdr:sp>
    <xdr:clientData/>
  </xdr:twoCellAnchor>
  <xdr:twoCellAnchor>
    <xdr:from>
      <xdr:col>2</xdr:col>
      <xdr:colOff>0</xdr:colOff>
      <xdr:row>78</xdr:row>
      <xdr:rowOff>0</xdr:rowOff>
    </xdr:from>
    <xdr:to>
      <xdr:col>7</xdr:col>
      <xdr:colOff>114300</xdr:colOff>
      <xdr:row>80</xdr:row>
      <xdr:rowOff>0</xdr:rowOff>
    </xdr:to>
    <xdr:sp>
      <xdr:nvSpPr>
        <xdr:cNvPr id="51" name="Text 50"/>
        <xdr:cNvSpPr txBox="1">
          <a:spLocks noChangeArrowheads="1"/>
        </xdr:cNvSpPr>
      </xdr:nvSpPr>
      <xdr:spPr>
        <a:xfrm>
          <a:off x="409575" y="1074420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September 2005 are as follows:-
</a:t>
          </a:r>
        </a:p>
      </xdr:txBody>
    </xdr:sp>
    <xdr:clientData/>
  </xdr:twoCellAnchor>
  <xdr:oneCellAnchor>
    <xdr:from>
      <xdr:col>1</xdr:col>
      <xdr:colOff>0</xdr:colOff>
      <xdr:row>63</xdr:row>
      <xdr:rowOff>114300</xdr:rowOff>
    </xdr:from>
    <xdr:ext cx="6391275" cy="409575"/>
    <xdr:sp>
      <xdr:nvSpPr>
        <xdr:cNvPr id="52" name="Text 19"/>
        <xdr:cNvSpPr txBox="1">
          <a:spLocks noChangeArrowheads="1"/>
        </xdr:cNvSpPr>
      </xdr:nvSpPr>
      <xdr:spPr>
        <a:xfrm>
          <a:off x="219075" y="8724900"/>
          <a:ext cx="6391275"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gain/(loss) on disposal of investments and/or properties for the financial period ended 30 September 2005, other than as disclosed in Note 7 below.</a:t>
          </a:r>
        </a:p>
      </xdr:txBody>
    </xdr:sp>
    <xdr:clientData/>
  </xdr:oneCellAnchor>
  <xdr:twoCellAnchor>
    <xdr:from>
      <xdr:col>2</xdr:col>
      <xdr:colOff>57150</xdr:colOff>
      <xdr:row>140</xdr:row>
      <xdr:rowOff>28575</xdr:rowOff>
    </xdr:from>
    <xdr:to>
      <xdr:col>7</xdr:col>
      <xdr:colOff>0</xdr:colOff>
      <xdr:row>141</xdr:row>
      <xdr:rowOff>38100</xdr:rowOff>
    </xdr:to>
    <xdr:sp>
      <xdr:nvSpPr>
        <xdr:cNvPr id="53" name="Text 74"/>
        <xdr:cNvSpPr txBox="1">
          <a:spLocks noChangeArrowheads="1"/>
        </xdr:cNvSpPr>
      </xdr:nvSpPr>
      <xdr:spPr>
        <a:xfrm>
          <a:off x="466725" y="19859625"/>
          <a:ext cx="595312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September 2005 are as follows:-</a:t>
          </a:r>
        </a:p>
      </xdr:txBody>
    </xdr:sp>
    <xdr:clientData/>
  </xdr:twoCellAnchor>
  <xdr:twoCellAnchor>
    <xdr:from>
      <xdr:col>2</xdr:col>
      <xdr:colOff>38100</xdr:colOff>
      <xdr:row>151</xdr:row>
      <xdr:rowOff>9525</xdr:rowOff>
    </xdr:from>
    <xdr:to>
      <xdr:col>8</xdr:col>
      <xdr:colOff>0</xdr:colOff>
      <xdr:row>153</xdr:row>
      <xdr:rowOff>0</xdr:rowOff>
    </xdr:to>
    <xdr:sp>
      <xdr:nvSpPr>
        <xdr:cNvPr id="54" name="Text 75"/>
        <xdr:cNvSpPr txBox="1">
          <a:spLocks noChangeArrowheads="1"/>
        </xdr:cNvSpPr>
      </xdr:nvSpPr>
      <xdr:spPr>
        <a:xfrm>
          <a:off x="447675" y="21431250"/>
          <a:ext cx="61531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September 2005 included in (a) above are as follows:-</a:t>
          </a:r>
        </a:p>
      </xdr:txBody>
    </xdr:sp>
    <xdr:clientData/>
  </xdr:twoCellAnchor>
  <xdr:twoCellAnchor>
    <xdr:from>
      <xdr:col>5</xdr:col>
      <xdr:colOff>104775</xdr:colOff>
      <xdr:row>146</xdr:row>
      <xdr:rowOff>9525</xdr:rowOff>
    </xdr:from>
    <xdr:to>
      <xdr:col>6</xdr:col>
      <xdr:colOff>0</xdr:colOff>
      <xdr:row>146</xdr:row>
      <xdr:rowOff>9525</xdr:rowOff>
    </xdr:to>
    <xdr:sp>
      <xdr:nvSpPr>
        <xdr:cNvPr id="55" name="Line 85"/>
        <xdr:cNvSpPr>
          <a:spLocks/>
        </xdr:cNvSpPr>
      </xdr:nvSpPr>
      <xdr:spPr>
        <a:xfrm>
          <a:off x="4752975" y="2068830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145</xdr:row>
      <xdr:rowOff>0</xdr:rowOff>
    </xdr:from>
    <xdr:to>
      <xdr:col>6</xdr:col>
      <xdr:colOff>0</xdr:colOff>
      <xdr:row>145</xdr:row>
      <xdr:rowOff>0</xdr:rowOff>
    </xdr:to>
    <xdr:sp>
      <xdr:nvSpPr>
        <xdr:cNvPr id="56" name="Line 86"/>
        <xdr:cNvSpPr>
          <a:spLocks/>
        </xdr:cNvSpPr>
      </xdr:nvSpPr>
      <xdr:spPr>
        <a:xfrm>
          <a:off x="4752975" y="2051685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150</xdr:row>
      <xdr:rowOff>0</xdr:rowOff>
    </xdr:from>
    <xdr:to>
      <xdr:col>6</xdr:col>
      <xdr:colOff>0</xdr:colOff>
      <xdr:row>150</xdr:row>
      <xdr:rowOff>0</xdr:rowOff>
    </xdr:to>
    <xdr:sp>
      <xdr:nvSpPr>
        <xdr:cNvPr id="57" name="Line 87"/>
        <xdr:cNvSpPr>
          <a:spLocks/>
        </xdr:cNvSpPr>
      </xdr:nvSpPr>
      <xdr:spPr>
        <a:xfrm>
          <a:off x="4752975" y="213264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149</xdr:row>
      <xdr:rowOff>0</xdr:rowOff>
    </xdr:from>
    <xdr:to>
      <xdr:col>6</xdr:col>
      <xdr:colOff>0</xdr:colOff>
      <xdr:row>149</xdr:row>
      <xdr:rowOff>0</xdr:rowOff>
    </xdr:to>
    <xdr:sp>
      <xdr:nvSpPr>
        <xdr:cNvPr id="58" name="Line 88"/>
        <xdr:cNvSpPr>
          <a:spLocks/>
        </xdr:cNvSpPr>
      </xdr:nvSpPr>
      <xdr:spPr>
        <a:xfrm>
          <a:off x="4752975" y="2116455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158</xdr:row>
      <xdr:rowOff>161925</xdr:rowOff>
    </xdr:from>
    <xdr:to>
      <xdr:col>6</xdr:col>
      <xdr:colOff>0</xdr:colOff>
      <xdr:row>158</xdr:row>
      <xdr:rowOff>161925</xdr:rowOff>
    </xdr:to>
    <xdr:sp>
      <xdr:nvSpPr>
        <xdr:cNvPr id="59" name="Line 89"/>
        <xdr:cNvSpPr>
          <a:spLocks/>
        </xdr:cNvSpPr>
      </xdr:nvSpPr>
      <xdr:spPr>
        <a:xfrm>
          <a:off x="4762500" y="22583775"/>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163</xdr:row>
      <xdr:rowOff>114300</xdr:rowOff>
    </xdr:from>
    <xdr:to>
      <xdr:col>7</xdr:col>
      <xdr:colOff>171450</xdr:colOff>
      <xdr:row>165</xdr:row>
      <xdr:rowOff>0</xdr:rowOff>
    </xdr:to>
    <xdr:sp>
      <xdr:nvSpPr>
        <xdr:cNvPr id="60" name="Text 5"/>
        <xdr:cNvSpPr txBox="1">
          <a:spLocks noChangeArrowheads="1"/>
        </xdr:cNvSpPr>
      </xdr:nvSpPr>
      <xdr:spPr>
        <a:xfrm>
          <a:off x="247650" y="23241000"/>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167</xdr:row>
      <xdr:rowOff>104775</xdr:rowOff>
    </xdr:from>
    <xdr:ext cx="6553200" cy="209550"/>
    <xdr:sp>
      <xdr:nvSpPr>
        <xdr:cNvPr id="61" name="Text 12"/>
        <xdr:cNvSpPr txBox="1">
          <a:spLocks noChangeArrowheads="1"/>
        </xdr:cNvSpPr>
      </xdr:nvSpPr>
      <xdr:spPr>
        <a:xfrm>
          <a:off x="247650" y="2377440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169</xdr:row>
      <xdr:rowOff>0</xdr:rowOff>
    </xdr:from>
    <xdr:to>
      <xdr:col>7</xdr:col>
      <xdr:colOff>171450</xdr:colOff>
      <xdr:row>169</xdr:row>
      <xdr:rowOff>0</xdr:rowOff>
    </xdr:to>
    <xdr:sp>
      <xdr:nvSpPr>
        <xdr:cNvPr id="62" name="TextBox 93"/>
        <xdr:cNvSpPr txBox="1">
          <a:spLocks noChangeArrowheads="1"/>
        </xdr:cNvSpPr>
      </xdr:nvSpPr>
      <xdr:spPr>
        <a:xfrm>
          <a:off x="466725" y="239363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232</xdr:row>
      <xdr:rowOff>0</xdr:rowOff>
    </xdr:from>
    <xdr:to>
      <xdr:col>6</xdr:col>
      <xdr:colOff>0</xdr:colOff>
      <xdr:row>232</xdr:row>
      <xdr:rowOff>0</xdr:rowOff>
    </xdr:to>
    <xdr:sp>
      <xdr:nvSpPr>
        <xdr:cNvPr id="63" name="Text 64"/>
        <xdr:cNvSpPr txBox="1">
          <a:spLocks noChangeArrowheads="1"/>
        </xdr:cNvSpPr>
      </xdr:nvSpPr>
      <xdr:spPr>
        <a:xfrm>
          <a:off x="219075" y="3323272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232</xdr:row>
      <xdr:rowOff>0</xdr:rowOff>
    </xdr:from>
    <xdr:to>
      <xdr:col>6</xdr:col>
      <xdr:colOff>0</xdr:colOff>
      <xdr:row>232</xdr:row>
      <xdr:rowOff>0</xdr:rowOff>
    </xdr:to>
    <xdr:sp>
      <xdr:nvSpPr>
        <xdr:cNvPr id="64" name="Text 65"/>
        <xdr:cNvSpPr txBox="1">
          <a:spLocks noChangeArrowheads="1"/>
        </xdr:cNvSpPr>
      </xdr:nvSpPr>
      <xdr:spPr>
        <a:xfrm>
          <a:off x="409575" y="332327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232</xdr:row>
      <xdr:rowOff>0</xdr:rowOff>
    </xdr:from>
    <xdr:to>
      <xdr:col>6</xdr:col>
      <xdr:colOff>0</xdr:colOff>
      <xdr:row>232</xdr:row>
      <xdr:rowOff>0</xdr:rowOff>
    </xdr:to>
    <xdr:sp>
      <xdr:nvSpPr>
        <xdr:cNvPr id="65" name="Text 66"/>
        <xdr:cNvSpPr txBox="1">
          <a:spLocks noChangeArrowheads="1"/>
        </xdr:cNvSpPr>
      </xdr:nvSpPr>
      <xdr:spPr>
        <a:xfrm>
          <a:off x="419100" y="3323272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232</xdr:row>
      <xdr:rowOff>0</xdr:rowOff>
    </xdr:from>
    <xdr:to>
      <xdr:col>6</xdr:col>
      <xdr:colOff>0</xdr:colOff>
      <xdr:row>232</xdr:row>
      <xdr:rowOff>0</xdr:rowOff>
    </xdr:to>
    <xdr:sp>
      <xdr:nvSpPr>
        <xdr:cNvPr id="66" name="Text 67"/>
        <xdr:cNvSpPr txBox="1">
          <a:spLocks noChangeArrowheads="1"/>
        </xdr:cNvSpPr>
      </xdr:nvSpPr>
      <xdr:spPr>
        <a:xfrm>
          <a:off x="409575" y="332327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232</xdr:row>
      <xdr:rowOff>0</xdr:rowOff>
    </xdr:from>
    <xdr:to>
      <xdr:col>7</xdr:col>
      <xdr:colOff>0</xdr:colOff>
      <xdr:row>232</xdr:row>
      <xdr:rowOff>0</xdr:rowOff>
    </xdr:to>
    <xdr:sp>
      <xdr:nvSpPr>
        <xdr:cNvPr id="67" name="Text 64"/>
        <xdr:cNvSpPr txBox="1">
          <a:spLocks noChangeArrowheads="1"/>
        </xdr:cNvSpPr>
      </xdr:nvSpPr>
      <xdr:spPr>
        <a:xfrm>
          <a:off x="314325" y="3323272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232</xdr:row>
      <xdr:rowOff>0</xdr:rowOff>
    </xdr:from>
    <xdr:to>
      <xdr:col>7</xdr:col>
      <xdr:colOff>0</xdr:colOff>
      <xdr:row>232</xdr:row>
      <xdr:rowOff>0</xdr:rowOff>
    </xdr:to>
    <xdr:sp>
      <xdr:nvSpPr>
        <xdr:cNvPr id="68" name="Text 65"/>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232</xdr:row>
      <xdr:rowOff>0</xdr:rowOff>
    </xdr:from>
    <xdr:to>
      <xdr:col>7</xdr:col>
      <xdr:colOff>0</xdr:colOff>
      <xdr:row>232</xdr:row>
      <xdr:rowOff>0</xdr:rowOff>
    </xdr:to>
    <xdr:sp>
      <xdr:nvSpPr>
        <xdr:cNvPr id="69" name="Text 66"/>
        <xdr:cNvSpPr txBox="1">
          <a:spLocks noChangeArrowheads="1"/>
        </xdr:cNvSpPr>
      </xdr:nvSpPr>
      <xdr:spPr>
        <a:xfrm>
          <a:off x="419100" y="332327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232</xdr:row>
      <xdr:rowOff>0</xdr:rowOff>
    </xdr:from>
    <xdr:to>
      <xdr:col>7</xdr:col>
      <xdr:colOff>0</xdr:colOff>
      <xdr:row>232</xdr:row>
      <xdr:rowOff>0</xdr:rowOff>
    </xdr:to>
    <xdr:sp>
      <xdr:nvSpPr>
        <xdr:cNvPr id="70" name="Text 67"/>
        <xdr:cNvSpPr txBox="1">
          <a:spLocks noChangeArrowheads="1"/>
        </xdr:cNvSpPr>
      </xdr:nvSpPr>
      <xdr:spPr>
        <a:xfrm>
          <a:off x="409575" y="332327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203</xdr:row>
      <xdr:rowOff>0</xdr:rowOff>
    </xdr:from>
    <xdr:to>
      <xdr:col>7</xdr:col>
      <xdr:colOff>0</xdr:colOff>
      <xdr:row>203</xdr:row>
      <xdr:rowOff>0</xdr:rowOff>
    </xdr:to>
    <xdr:sp>
      <xdr:nvSpPr>
        <xdr:cNvPr id="71" name="Text 64"/>
        <xdr:cNvSpPr txBox="1">
          <a:spLocks noChangeArrowheads="1"/>
        </xdr:cNvSpPr>
      </xdr:nvSpPr>
      <xdr:spPr>
        <a:xfrm>
          <a:off x="219075" y="286702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207</xdr:row>
      <xdr:rowOff>0</xdr:rowOff>
    </xdr:from>
    <xdr:to>
      <xdr:col>7</xdr:col>
      <xdr:colOff>0</xdr:colOff>
      <xdr:row>207</xdr:row>
      <xdr:rowOff>0</xdr:rowOff>
    </xdr:to>
    <xdr:sp>
      <xdr:nvSpPr>
        <xdr:cNvPr id="72" name="Text 65"/>
        <xdr:cNvSpPr txBox="1">
          <a:spLocks noChangeArrowheads="1"/>
        </xdr:cNvSpPr>
      </xdr:nvSpPr>
      <xdr:spPr>
        <a:xfrm>
          <a:off x="409575" y="293179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207</xdr:row>
      <xdr:rowOff>0</xdr:rowOff>
    </xdr:from>
    <xdr:to>
      <xdr:col>7</xdr:col>
      <xdr:colOff>0</xdr:colOff>
      <xdr:row>207</xdr:row>
      <xdr:rowOff>0</xdr:rowOff>
    </xdr:to>
    <xdr:sp>
      <xdr:nvSpPr>
        <xdr:cNvPr id="73" name="Text 66"/>
        <xdr:cNvSpPr txBox="1">
          <a:spLocks noChangeArrowheads="1"/>
        </xdr:cNvSpPr>
      </xdr:nvSpPr>
      <xdr:spPr>
        <a:xfrm>
          <a:off x="419100" y="293179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207</xdr:row>
      <xdr:rowOff>0</xdr:rowOff>
    </xdr:from>
    <xdr:to>
      <xdr:col>6</xdr:col>
      <xdr:colOff>695325</xdr:colOff>
      <xdr:row>207</xdr:row>
      <xdr:rowOff>0</xdr:rowOff>
    </xdr:to>
    <xdr:sp>
      <xdr:nvSpPr>
        <xdr:cNvPr id="74" name="Text 67"/>
        <xdr:cNvSpPr txBox="1">
          <a:spLocks noChangeArrowheads="1"/>
        </xdr:cNvSpPr>
      </xdr:nvSpPr>
      <xdr:spPr>
        <a:xfrm>
          <a:off x="409575" y="293179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180975</xdr:colOff>
      <xdr:row>190</xdr:row>
      <xdr:rowOff>0</xdr:rowOff>
    </xdr:from>
    <xdr:ext cx="6210300" cy="361950"/>
    <xdr:sp>
      <xdr:nvSpPr>
        <xdr:cNvPr id="75" name="Text 14"/>
        <xdr:cNvSpPr txBox="1">
          <a:spLocks noChangeArrowheads="1"/>
        </xdr:cNvSpPr>
      </xdr:nvSpPr>
      <xdr:spPr>
        <a:xfrm>
          <a:off x="400050" y="26717625"/>
          <a:ext cx="62103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a:t>
          </a:r>
        </a:p>
      </xdr:txBody>
    </xdr:sp>
    <xdr:clientData/>
  </xdr:oneCellAnchor>
  <xdr:oneCellAnchor>
    <xdr:from>
      <xdr:col>1</xdr:col>
      <xdr:colOff>171450</xdr:colOff>
      <xdr:row>208</xdr:row>
      <xdr:rowOff>0</xdr:rowOff>
    </xdr:from>
    <xdr:ext cx="6210300" cy="628650"/>
    <xdr:sp>
      <xdr:nvSpPr>
        <xdr:cNvPr id="76" name="Text 14"/>
        <xdr:cNvSpPr txBox="1">
          <a:spLocks noChangeArrowheads="1"/>
        </xdr:cNvSpPr>
      </xdr:nvSpPr>
      <xdr:spPr>
        <a:xfrm>
          <a:off x="390525" y="29413200"/>
          <a:ext cx="6210300" cy="628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190</xdr:row>
      <xdr:rowOff>0</xdr:rowOff>
    </xdr:from>
    <xdr:to>
      <xdr:col>6</xdr:col>
      <xdr:colOff>885825</xdr:colOff>
      <xdr:row>190</xdr:row>
      <xdr:rowOff>0</xdr:rowOff>
    </xdr:to>
    <xdr:sp>
      <xdr:nvSpPr>
        <xdr:cNvPr id="77" name="TextBox 108"/>
        <xdr:cNvSpPr txBox="1">
          <a:spLocks noChangeArrowheads="1"/>
        </xdr:cNvSpPr>
      </xdr:nvSpPr>
      <xdr:spPr>
        <a:xfrm>
          <a:off x="428625" y="2671762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8"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169</xdr:row>
      <xdr:rowOff>0</xdr:rowOff>
    </xdr:from>
    <xdr:to>
      <xdr:col>8</xdr:col>
      <xdr:colOff>0</xdr:colOff>
      <xdr:row>169</xdr:row>
      <xdr:rowOff>0</xdr:rowOff>
    </xdr:to>
    <xdr:sp>
      <xdr:nvSpPr>
        <xdr:cNvPr id="79" name="Text 64"/>
        <xdr:cNvSpPr txBox="1">
          <a:spLocks noChangeArrowheads="1"/>
        </xdr:cNvSpPr>
      </xdr:nvSpPr>
      <xdr:spPr>
        <a:xfrm>
          <a:off x="228600" y="239363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169</xdr:row>
      <xdr:rowOff>0</xdr:rowOff>
    </xdr:from>
    <xdr:to>
      <xdr:col>7</xdr:col>
      <xdr:colOff>152400</xdr:colOff>
      <xdr:row>169</xdr:row>
      <xdr:rowOff>0</xdr:rowOff>
    </xdr:to>
    <xdr:sp>
      <xdr:nvSpPr>
        <xdr:cNvPr id="80" name="Text 65"/>
        <xdr:cNvSpPr txBox="1">
          <a:spLocks noChangeArrowheads="1"/>
        </xdr:cNvSpPr>
      </xdr:nvSpPr>
      <xdr:spPr>
        <a:xfrm>
          <a:off x="409575" y="239363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169</xdr:row>
      <xdr:rowOff>0</xdr:rowOff>
    </xdr:from>
    <xdr:to>
      <xdr:col>8</xdr:col>
      <xdr:colOff>0</xdr:colOff>
      <xdr:row>169</xdr:row>
      <xdr:rowOff>0</xdr:rowOff>
    </xdr:to>
    <xdr:sp>
      <xdr:nvSpPr>
        <xdr:cNvPr id="81" name="Text 66"/>
        <xdr:cNvSpPr txBox="1">
          <a:spLocks noChangeArrowheads="1"/>
        </xdr:cNvSpPr>
      </xdr:nvSpPr>
      <xdr:spPr>
        <a:xfrm>
          <a:off x="419100" y="239363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169</xdr:row>
      <xdr:rowOff>0</xdr:rowOff>
    </xdr:from>
    <xdr:to>
      <xdr:col>8</xdr:col>
      <xdr:colOff>0</xdr:colOff>
      <xdr:row>169</xdr:row>
      <xdr:rowOff>0</xdr:rowOff>
    </xdr:to>
    <xdr:sp>
      <xdr:nvSpPr>
        <xdr:cNvPr id="82" name="Text 67"/>
        <xdr:cNvSpPr txBox="1">
          <a:spLocks noChangeArrowheads="1"/>
        </xdr:cNvSpPr>
      </xdr:nvSpPr>
      <xdr:spPr>
        <a:xfrm>
          <a:off x="409575" y="239363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57150</xdr:colOff>
      <xdr:row>169</xdr:row>
      <xdr:rowOff>0</xdr:rowOff>
    </xdr:from>
    <xdr:to>
      <xdr:col>7</xdr:col>
      <xdr:colOff>171450</xdr:colOff>
      <xdr:row>169</xdr:row>
      <xdr:rowOff>0</xdr:rowOff>
    </xdr:to>
    <xdr:sp>
      <xdr:nvSpPr>
        <xdr:cNvPr id="83" name="TextBox 133"/>
        <xdr:cNvSpPr txBox="1">
          <a:spLocks noChangeArrowheads="1"/>
        </xdr:cNvSpPr>
      </xdr:nvSpPr>
      <xdr:spPr>
        <a:xfrm>
          <a:off x="466725" y="239363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169</xdr:row>
      <xdr:rowOff>0</xdr:rowOff>
    </xdr:from>
    <xdr:to>
      <xdr:col>8</xdr:col>
      <xdr:colOff>0</xdr:colOff>
      <xdr:row>169</xdr:row>
      <xdr:rowOff>0</xdr:rowOff>
    </xdr:to>
    <xdr:sp>
      <xdr:nvSpPr>
        <xdr:cNvPr id="84" name="Text 64"/>
        <xdr:cNvSpPr txBox="1">
          <a:spLocks noChangeArrowheads="1"/>
        </xdr:cNvSpPr>
      </xdr:nvSpPr>
      <xdr:spPr>
        <a:xfrm>
          <a:off x="228600" y="239363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169</xdr:row>
      <xdr:rowOff>0</xdr:rowOff>
    </xdr:from>
    <xdr:to>
      <xdr:col>7</xdr:col>
      <xdr:colOff>152400</xdr:colOff>
      <xdr:row>169</xdr:row>
      <xdr:rowOff>0</xdr:rowOff>
    </xdr:to>
    <xdr:sp>
      <xdr:nvSpPr>
        <xdr:cNvPr id="85" name="Text 65"/>
        <xdr:cNvSpPr txBox="1">
          <a:spLocks noChangeArrowheads="1"/>
        </xdr:cNvSpPr>
      </xdr:nvSpPr>
      <xdr:spPr>
        <a:xfrm>
          <a:off x="409575" y="239363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169</xdr:row>
      <xdr:rowOff>0</xdr:rowOff>
    </xdr:from>
    <xdr:to>
      <xdr:col>8</xdr:col>
      <xdr:colOff>0</xdr:colOff>
      <xdr:row>169</xdr:row>
      <xdr:rowOff>0</xdr:rowOff>
    </xdr:to>
    <xdr:sp>
      <xdr:nvSpPr>
        <xdr:cNvPr id="86" name="Text 66"/>
        <xdr:cNvSpPr txBox="1">
          <a:spLocks noChangeArrowheads="1"/>
        </xdr:cNvSpPr>
      </xdr:nvSpPr>
      <xdr:spPr>
        <a:xfrm>
          <a:off x="419100" y="239363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169</xdr:row>
      <xdr:rowOff>0</xdr:rowOff>
    </xdr:from>
    <xdr:to>
      <xdr:col>8</xdr:col>
      <xdr:colOff>0</xdr:colOff>
      <xdr:row>169</xdr:row>
      <xdr:rowOff>0</xdr:rowOff>
    </xdr:to>
    <xdr:sp>
      <xdr:nvSpPr>
        <xdr:cNvPr id="87" name="Text 67"/>
        <xdr:cNvSpPr txBox="1">
          <a:spLocks noChangeArrowheads="1"/>
        </xdr:cNvSpPr>
      </xdr:nvSpPr>
      <xdr:spPr>
        <a:xfrm>
          <a:off x="409575" y="239363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276225</xdr:colOff>
      <xdr:row>101</xdr:row>
      <xdr:rowOff>0</xdr:rowOff>
    </xdr:from>
    <xdr:to>
      <xdr:col>8</xdr:col>
      <xdr:colOff>0</xdr:colOff>
      <xdr:row>101</xdr:row>
      <xdr:rowOff>0</xdr:rowOff>
    </xdr:to>
    <xdr:sp>
      <xdr:nvSpPr>
        <xdr:cNvPr id="88" name="TextBox 141"/>
        <xdr:cNvSpPr txBox="1">
          <a:spLocks noChangeArrowheads="1"/>
        </xdr:cNvSpPr>
      </xdr:nvSpPr>
      <xdr:spPr>
        <a:xfrm>
          <a:off x="685800" y="13696950"/>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101</xdr:row>
      <xdr:rowOff>0</xdr:rowOff>
    </xdr:from>
    <xdr:to>
      <xdr:col>7</xdr:col>
      <xdr:colOff>171450</xdr:colOff>
      <xdr:row>101</xdr:row>
      <xdr:rowOff>0</xdr:rowOff>
    </xdr:to>
    <xdr:sp>
      <xdr:nvSpPr>
        <xdr:cNvPr id="89" name="TextBox 142"/>
        <xdr:cNvSpPr txBox="1">
          <a:spLocks noChangeArrowheads="1"/>
        </xdr:cNvSpPr>
      </xdr:nvSpPr>
      <xdr:spPr>
        <a:xfrm>
          <a:off x="666750" y="13696950"/>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180975</xdr:colOff>
      <xdr:row>169</xdr:row>
      <xdr:rowOff>0</xdr:rowOff>
    </xdr:from>
    <xdr:to>
      <xdr:col>7</xdr:col>
      <xdr:colOff>152400</xdr:colOff>
      <xdr:row>169</xdr:row>
      <xdr:rowOff>0</xdr:rowOff>
    </xdr:to>
    <xdr:sp>
      <xdr:nvSpPr>
        <xdr:cNvPr id="90" name="TextBox 152"/>
        <xdr:cNvSpPr txBox="1">
          <a:spLocks noChangeArrowheads="1"/>
        </xdr:cNvSpPr>
      </xdr:nvSpPr>
      <xdr:spPr>
        <a:xfrm>
          <a:off x="400050" y="23936325"/>
          <a:ext cx="6172200" cy="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deposited into the Depositor's Securities Account before 12.30 p.m. on                           in respect of securities exempted from mandatory deposit ; and 
Securities transferred into the Depositor's Securities Account before 4.00 p.m. on                            in respect of ordinary transfers ; and
Securities bought on Bursa Malaysia Securities Berhad on cum entitlement basis according to the Rules of Bursa Malaysia Securities Berhad.</a:t>
          </a:r>
        </a:p>
      </xdr:txBody>
    </xdr:sp>
    <xdr:clientData/>
  </xdr:twoCellAnchor>
  <xdr:oneCellAnchor>
    <xdr:from>
      <xdr:col>1</xdr:col>
      <xdr:colOff>180975</xdr:colOff>
      <xdr:row>213</xdr:row>
      <xdr:rowOff>9525</xdr:rowOff>
    </xdr:from>
    <xdr:ext cx="6191250" cy="438150"/>
    <xdr:sp>
      <xdr:nvSpPr>
        <xdr:cNvPr id="91" name="Text 14"/>
        <xdr:cNvSpPr txBox="1">
          <a:spLocks noChangeArrowheads="1"/>
        </xdr:cNvSpPr>
      </xdr:nvSpPr>
      <xdr:spPr>
        <a:xfrm>
          <a:off x="400050" y="30232350"/>
          <a:ext cx="619125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from the Private Placement as mentioned in Note 8(b) above amounted to RM13,280,000 and the utilisation is as follows:-
</a:t>
          </a:r>
        </a:p>
      </xdr:txBody>
    </xdr:sp>
    <xdr:clientData/>
  </xdr:oneCellAnchor>
  <xdr:twoCellAnchor>
    <xdr:from>
      <xdr:col>2</xdr:col>
      <xdr:colOff>0</xdr:colOff>
      <xdr:row>69</xdr:row>
      <xdr:rowOff>0</xdr:rowOff>
    </xdr:from>
    <xdr:to>
      <xdr:col>8</xdr:col>
      <xdr:colOff>0</xdr:colOff>
      <xdr:row>70</xdr:row>
      <xdr:rowOff>152400</xdr:rowOff>
    </xdr:to>
    <xdr:sp>
      <xdr:nvSpPr>
        <xdr:cNvPr id="92" name="Text 50"/>
        <xdr:cNvSpPr txBox="1">
          <a:spLocks noChangeArrowheads="1"/>
        </xdr:cNvSpPr>
      </xdr:nvSpPr>
      <xdr:spPr>
        <a:xfrm>
          <a:off x="409575" y="9496425"/>
          <a:ext cx="61912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financial period ended 30 September 2005 are as follows:-
</a:t>
          </a:r>
        </a:p>
      </xdr:txBody>
    </xdr:sp>
    <xdr:clientData/>
  </xdr:twoCellAnchor>
  <xdr:twoCellAnchor>
    <xdr:from>
      <xdr:col>2</xdr:col>
      <xdr:colOff>28575</xdr:colOff>
      <xdr:row>117</xdr:row>
      <xdr:rowOff>0</xdr:rowOff>
    </xdr:from>
    <xdr:to>
      <xdr:col>8</xdr:col>
      <xdr:colOff>0</xdr:colOff>
      <xdr:row>121</xdr:row>
      <xdr:rowOff>47625</xdr:rowOff>
    </xdr:to>
    <xdr:sp>
      <xdr:nvSpPr>
        <xdr:cNvPr id="93" name="TextBox 176"/>
        <xdr:cNvSpPr txBox="1">
          <a:spLocks noChangeArrowheads="1"/>
        </xdr:cNvSpPr>
      </xdr:nvSpPr>
      <xdr:spPr>
        <a:xfrm>
          <a:off x="438150" y="16163925"/>
          <a:ext cx="6162675" cy="6953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7 January 2005, Lembaran Megah Sdn Bhd, a wholly-owned subsidiary company, disposed of its entire shareholding of 82,303,000 ordinary shares of RM1.00 each, representing 21.8% of the issued and paid-up share capital of Chemical Company of Malaysia Berhad ("CCM") as at 31 December 2004, for a total gross consideration of RM193.4 million. With the disposal, CCM ceased to be an associated company of the Group.
</a:t>
          </a:r>
        </a:p>
      </xdr:txBody>
    </xdr:sp>
    <xdr:clientData/>
  </xdr:twoCellAnchor>
  <xdr:twoCellAnchor>
    <xdr:from>
      <xdr:col>2</xdr:col>
      <xdr:colOff>66675</xdr:colOff>
      <xdr:row>89</xdr:row>
      <xdr:rowOff>152400</xdr:rowOff>
    </xdr:from>
    <xdr:to>
      <xdr:col>7</xdr:col>
      <xdr:colOff>123825</xdr:colOff>
      <xdr:row>94</xdr:row>
      <xdr:rowOff>133350</xdr:rowOff>
    </xdr:to>
    <xdr:sp>
      <xdr:nvSpPr>
        <xdr:cNvPr id="94" name="TextBox 180"/>
        <xdr:cNvSpPr txBox="1">
          <a:spLocks noChangeArrowheads="1"/>
        </xdr:cNvSpPr>
      </xdr:nvSpPr>
      <xdr:spPr>
        <a:xfrm>
          <a:off x="476250" y="12287250"/>
          <a:ext cx="6067425" cy="733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16 January 2004, the Company entered into a Settlement Agreement with Malayan United Industries Berhad ("MUIB") whereby MUIB proposed to settle the inter-company amounts owing to the Company and its subsidiaries of RM1,066.5 million as at 31 December 2003 by the issuance of ICULS by MUIB on the basis of RM1.00 nominal value for every RM0.83 of inter-company amounts owing ("Settlement").</a:t>
          </a:r>
        </a:p>
      </xdr:txBody>
    </xdr:sp>
    <xdr:clientData/>
  </xdr:twoCellAnchor>
  <xdr:twoCellAnchor>
    <xdr:from>
      <xdr:col>2</xdr:col>
      <xdr:colOff>47625</xdr:colOff>
      <xdr:row>95</xdr:row>
      <xdr:rowOff>0</xdr:rowOff>
    </xdr:from>
    <xdr:to>
      <xdr:col>7</xdr:col>
      <xdr:colOff>133350</xdr:colOff>
      <xdr:row>100</xdr:row>
      <xdr:rowOff>0</xdr:rowOff>
    </xdr:to>
    <xdr:sp>
      <xdr:nvSpPr>
        <xdr:cNvPr id="95" name="TextBox 181"/>
        <xdr:cNvSpPr txBox="1">
          <a:spLocks noChangeArrowheads="1"/>
        </xdr:cNvSpPr>
      </xdr:nvSpPr>
      <xdr:spPr>
        <a:xfrm>
          <a:off x="457200" y="13049250"/>
          <a:ext cx="6096000" cy="5429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Pursuant to the Settlement Agreement, on 30 December 2004, MUIB issued RM1,285.0 million nominal value of ICULS to Syahdu Pinta Berhad ("SPB"), a subsidiary of the Company, as settlement for the inter-company amounts owing.</a:t>
          </a:r>
        </a:p>
      </xdr:txBody>
    </xdr:sp>
    <xdr:clientData/>
  </xdr:twoCellAnchor>
  <xdr:twoCellAnchor>
    <xdr:from>
      <xdr:col>2</xdr:col>
      <xdr:colOff>57150</xdr:colOff>
      <xdr:row>100</xdr:row>
      <xdr:rowOff>85725</xdr:rowOff>
    </xdr:from>
    <xdr:to>
      <xdr:col>8</xdr:col>
      <xdr:colOff>0</xdr:colOff>
      <xdr:row>105</xdr:row>
      <xdr:rowOff>85725</xdr:rowOff>
    </xdr:to>
    <xdr:sp>
      <xdr:nvSpPr>
        <xdr:cNvPr id="96" name="TextBox 182"/>
        <xdr:cNvSpPr txBox="1">
          <a:spLocks noChangeArrowheads="1"/>
        </xdr:cNvSpPr>
      </xdr:nvSpPr>
      <xdr:spPr>
        <a:xfrm>
          <a:off x="466725" y="13677900"/>
          <a:ext cx="6134100" cy="733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31 January 2005, the Company announced the winding-up of SPB by way of members' voluntary winding-up. The members' voluntary winding-up of SPB constitutes part of the process under the arrangement of the Settlement to distribute the ICULS issued by MUIB to the shareholders of SPB at no cost to them. The shareholders of SPB comprised substantially entitled shareholders of the Company. 
</a:t>
          </a:r>
        </a:p>
      </xdr:txBody>
    </xdr:sp>
    <xdr:clientData/>
  </xdr:twoCellAnchor>
  <xdr:twoCellAnchor>
    <xdr:from>
      <xdr:col>2</xdr:col>
      <xdr:colOff>38100</xdr:colOff>
      <xdr:row>106</xdr:row>
      <xdr:rowOff>19050</xdr:rowOff>
    </xdr:from>
    <xdr:to>
      <xdr:col>8</xdr:col>
      <xdr:colOff>0</xdr:colOff>
      <xdr:row>109</xdr:row>
      <xdr:rowOff>0</xdr:rowOff>
    </xdr:to>
    <xdr:sp>
      <xdr:nvSpPr>
        <xdr:cNvPr id="97" name="TextBox 183"/>
        <xdr:cNvSpPr txBox="1">
          <a:spLocks noChangeArrowheads="1"/>
        </xdr:cNvSpPr>
      </xdr:nvSpPr>
      <xdr:spPr>
        <a:xfrm>
          <a:off x="447675" y="14487525"/>
          <a:ext cx="6153150" cy="409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28 February 2005, pursuant to the members' voluntary winding-up of SPB, the ICULS were distributed. The ICULS were listed on Bursa Securities on 8 March 2005.</a:t>
          </a:r>
          <a:r>
            <a:rPr lang="en-US" cap="none" sz="1200" b="0" i="0" u="none" baseline="0">
              <a:latin typeface="Times New Roman"/>
              <a:ea typeface="Times New Roman"/>
              <a:cs typeface="Times New Roman"/>
            </a:rPr>
            <a:t>
</a:t>
          </a:r>
        </a:p>
      </xdr:txBody>
    </xdr:sp>
    <xdr:clientData/>
  </xdr:twoCellAnchor>
  <xdr:twoCellAnchor>
    <xdr:from>
      <xdr:col>2</xdr:col>
      <xdr:colOff>38100</xdr:colOff>
      <xdr:row>74</xdr:row>
      <xdr:rowOff>0</xdr:rowOff>
    </xdr:from>
    <xdr:to>
      <xdr:col>2</xdr:col>
      <xdr:colOff>266700</xdr:colOff>
      <xdr:row>75</xdr:row>
      <xdr:rowOff>47625</xdr:rowOff>
    </xdr:to>
    <xdr:sp>
      <xdr:nvSpPr>
        <xdr:cNvPr id="98" name="Rectangle 185"/>
        <xdr:cNvSpPr>
          <a:spLocks/>
        </xdr:cNvSpPr>
      </xdr:nvSpPr>
      <xdr:spPr>
        <a:xfrm>
          <a:off x="447675" y="10172700"/>
          <a:ext cx="228600" cy="2095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(ii)
</a:t>
          </a:r>
        </a:p>
      </xdr:txBody>
    </xdr:sp>
    <xdr:clientData/>
  </xdr:twoCellAnchor>
  <xdr:twoCellAnchor>
    <xdr:from>
      <xdr:col>2</xdr:col>
      <xdr:colOff>38100</xdr:colOff>
      <xdr:row>72</xdr:row>
      <xdr:rowOff>19050</xdr:rowOff>
    </xdr:from>
    <xdr:to>
      <xdr:col>2</xdr:col>
      <xdr:colOff>266700</xdr:colOff>
      <xdr:row>74</xdr:row>
      <xdr:rowOff>19050</xdr:rowOff>
    </xdr:to>
    <xdr:sp>
      <xdr:nvSpPr>
        <xdr:cNvPr id="99" name="Rectangle 186"/>
        <xdr:cNvSpPr>
          <a:spLocks/>
        </xdr:cNvSpPr>
      </xdr:nvSpPr>
      <xdr:spPr>
        <a:xfrm>
          <a:off x="447675" y="10001250"/>
          <a:ext cx="228600" cy="1905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
</a:t>
          </a:r>
        </a:p>
      </xdr:txBody>
    </xdr:sp>
    <xdr:clientData/>
  </xdr:twoCellAnchor>
  <xdr:twoCellAnchor>
    <xdr:from>
      <xdr:col>2</xdr:col>
      <xdr:colOff>28575</xdr:colOff>
      <xdr:row>110</xdr:row>
      <xdr:rowOff>19050</xdr:rowOff>
    </xdr:from>
    <xdr:to>
      <xdr:col>8</xdr:col>
      <xdr:colOff>0</xdr:colOff>
      <xdr:row>116</xdr:row>
      <xdr:rowOff>95250</xdr:rowOff>
    </xdr:to>
    <xdr:sp>
      <xdr:nvSpPr>
        <xdr:cNvPr id="100" name="TextBox 187"/>
        <xdr:cNvSpPr txBox="1">
          <a:spLocks noChangeArrowheads="1"/>
        </xdr:cNvSpPr>
      </xdr:nvSpPr>
      <xdr:spPr>
        <a:xfrm>
          <a:off x="438150" y="15011400"/>
          <a:ext cx="6162675" cy="10668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 July 2004, the Company proposed to undertake a private placement of up to 81,345,000 new ordinary shares of RM0.50 each representing 10% of the then existing issued and paid-up share capital of the Company ("Private Placement"). The Securities Commission ("SC"), vide its letter dated 28 July 2004, has approved the Private Placement. The approved period by the SC for the implementation of the Private Placement has lapsed. During the approved period, the Company has placed out a total of 26,560,000 new ordinary shares of RM0.50 each at placement price of RM0.50 per ordinary share pursuant to the Private Placement. </a:t>
          </a:r>
        </a:p>
      </xdr:txBody>
    </xdr:sp>
    <xdr:clientData/>
  </xdr:twoCellAnchor>
  <xdr:oneCellAnchor>
    <xdr:from>
      <xdr:col>1</xdr:col>
      <xdr:colOff>28575</xdr:colOff>
      <xdr:row>171</xdr:row>
      <xdr:rowOff>152400</xdr:rowOff>
    </xdr:from>
    <xdr:ext cx="6343650" cy="342900"/>
    <xdr:sp>
      <xdr:nvSpPr>
        <xdr:cNvPr id="101" name="Text 12"/>
        <xdr:cNvSpPr txBox="1">
          <a:spLocks noChangeArrowheads="1"/>
        </xdr:cNvSpPr>
      </xdr:nvSpPr>
      <xdr:spPr>
        <a:xfrm>
          <a:off x="247650" y="24355425"/>
          <a:ext cx="63436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30 September 2005 (30 September 2004: Special Dividend of RM0.01 per share).</a:t>
          </a:r>
        </a:p>
      </xdr:txBody>
    </xdr:sp>
    <xdr:clientData/>
  </xdr:oneCellAnchor>
  <xdr:twoCellAnchor>
    <xdr:from>
      <xdr:col>1</xdr:col>
      <xdr:colOff>0</xdr:colOff>
      <xdr:row>28</xdr:row>
      <xdr:rowOff>9525</xdr:rowOff>
    </xdr:from>
    <xdr:to>
      <xdr:col>7</xdr:col>
      <xdr:colOff>142875</xdr:colOff>
      <xdr:row>33</xdr:row>
      <xdr:rowOff>47625</xdr:rowOff>
    </xdr:to>
    <xdr:sp>
      <xdr:nvSpPr>
        <xdr:cNvPr id="102" name="TextBox 189"/>
        <xdr:cNvSpPr txBox="1">
          <a:spLocks noChangeArrowheads="1"/>
        </xdr:cNvSpPr>
      </xdr:nvSpPr>
      <xdr:spPr>
        <a:xfrm>
          <a:off x="219075" y="3962400"/>
          <a:ext cx="6343650" cy="8477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Directors anticipate the Group's operations to perform better in the remaining period of the current financial year as the food and confectionery business normally improves towards the year end due to festive seasons. However, rising input costs will continue to pose challenges to the Group's operations. The Group will continue to focus on cost control measures to mitigate the effects of rising costs, increasing its market share for existing products and introduction of new product lines.</a:t>
          </a:r>
        </a:p>
      </xdr:txBody>
    </xdr:sp>
    <xdr:clientData/>
  </xdr:twoCellAnchor>
  <xdr:oneCellAnchor>
    <xdr:from>
      <xdr:col>2</xdr:col>
      <xdr:colOff>133350</xdr:colOff>
      <xdr:row>225</xdr:row>
      <xdr:rowOff>0</xdr:rowOff>
    </xdr:from>
    <xdr:ext cx="6057900" cy="742950"/>
    <xdr:sp>
      <xdr:nvSpPr>
        <xdr:cNvPr id="103" name="Text 14"/>
        <xdr:cNvSpPr txBox="1">
          <a:spLocks noChangeArrowheads="1"/>
        </xdr:cNvSpPr>
      </xdr:nvSpPr>
      <xdr:spPr>
        <a:xfrm>
          <a:off x="542925" y="32099250"/>
          <a:ext cx="6057900" cy="742950"/>
        </a:xfrm>
        <a:prstGeom prst="rect">
          <a:avLst/>
        </a:prstGeom>
        <a:noFill/>
        <a:ln w="9525" cmpd="sng">
          <a:noFill/>
        </a:ln>
      </xdr:spPr>
      <xdr:txBody>
        <a:bodyPr vertOverflow="clip" wrap="square" anchor="just"/>
        <a:p>
          <a:pPr algn="just">
            <a:defRPr/>
          </a:pPr>
          <a:r>
            <a:rPr lang="en-US" cap="none" sz="900" b="0" i="1" u="none" baseline="0">
              <a:latin typeface="Arial"/>
              <a:ea typeface="Arial"/>
              <a:cs typeface="Arial"/>
            </a:rPr>
            <a:t>The amount of RM250,000 which was earlier earmarked to defray expenses relating to the Private Placement has not been fully utilised as the Private Placement was not fully placed out as explained in Note 8(b). The actual expenses incurred amounted to RM120,000. The balance of RM130,000 has been reallocated and utilised for the Company's working capital purposes.</a:t>
          </a:r>
        </a:p>
      </xdr:txBody>
    </xdr:sp>
    <xdr:clientData/>
  </xdr:oneCellAnchor>
  <xdr:twoCellAnchor>
    <xdr:from>
      <xdr:col>2</xdr:col>
      <xdr:colOff>0</xdr:colOff>
      <xdr:row>225</xdr:row>
      <xdr:rowOff>0</xdr:rowOff>
    </xdr:from>
    <xdr:to>
      <xdr:col>2</xdr:col>
      <xdr:colOff>152400</xdr:colOff>
      <xdr:row>225</xdr:row>
      <xdr:rowOff>133350</xdr:rowOff>
    </xdr:to>
    <xdr:sp>
      <xdr:nvSpPr>
        <xdr:cNvPr id="104" name="TextBox 191"/>
        <xdr:cNvSpPr txBox="1">
          <a:spLocks noChangeArrowheads="1"/>
        </xdr:cNvSpPr>
      </xdr:nvSpPr>
      <xdr:spPr>
        <a:xfrm>
          <a:off x="409575" y="32099250"/>
          <a:ext cx="152400" cy="13335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28575</xdr:colOff>
      <xdr:row>122</xdr:row>
      <xdr:rowOff>0</xdr:rowOff>
    </xdr:from>
    <xdr:to>
      <xdr:col>8</xdr:col>
      <xdr:colOff>0</xdr:colOff>
      <xdr:row>128</xdr:row>
      <xdr:rowOff>47625</xdr:rowOff>
    </xdr:to>
    <xdr:sp>
      <xdr:nvSpPr>
        <xdr:cNvPr id="105" name="TextBox 192"/>
        <xdr:cNvSpPr txBox="1">
          <a:spLocks noChangeArrowheads="1"/>
        </xdr:cNvSpPr>
      </xdr:nvSpPr>
      <xdr:spPr>
        <a:xfrm>
          <a:off x="438150" y="16973550"/>
          <a:ext cx="6162675" cy="10191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2005, PMRI Investments (Singapore) Pte Ltd ("PMRI"), a wholly-owned subsidiary, and Network Foods International Ltd ("NFIL") have jointly announced to the Singapore Exchange Securities Trading Limited a proposal to privatise NFIL by way of a scheme of arrangement under Section 210 of the Companies Act, Chapter 50 of Singapore (the "Scheme"). The issued and paid-up share capital of NFIL consists of 356,153,824 ordinary shares of S$0.25 each and PMRI currently holds 281,664,132 ordinary shares of S$0.25 each representing 79.08% equity interest in NFIL. The Scheme will involve the following:-</a:t>
          </a:r>
        </a:p>
      </xdr:txBody>
    </xdr:sp>
    <xdr:clientData/>
  </xdr:twoCellAnchor>
  <xdr:twoCellAnchor>
    <xdr:from>
      <xdr:col>2</xdr:col>
      <xdr:colOff>28575</xdr:colOff>
      <xdr:row>134</xdr:row>
      <xdr:rowOff>0</xdr:rowOff>
    </xdr:from>
    <xdr:to>
      <xdr:col>8</xdr:col>
      <xdr:colOff>0</xdr:colOff>
      <xdr:row>137</xdr:row>
      <xdr:rowOff>95250</xdr:rowOff>
    </xdr:to>
    <xdr:sp>
      <xdr:nvSpPr>
        <xdr:cNvPr id="106" name="TextBox 193"/>
        <xdr:cNvSpPr txBox="1">
          <a:spLocks noChangeArrowheads="1"/>
        </xdr:cNvSpPr>
      </xdr:nvSpPr>
      <xdr:spPr>
        <a:xfrm>
          <a:off x="438150" y="18916650"/>
          <a:ext cx="6162675" cy="5810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Scheme is pending implementation and is subject to the approvals by the Securities Industry Council of Singapore, the High Court of Singapore, the Scheme shareholders of NFIL at a Court Meeting, the shareholders of NFIL at an Extraordinary General Meeting and other relevant authorities. </a:t>
          </a:r>
        </a:p>
      </xdr:txBody>
    </xdr:sp>
    <xdr:clientData/>
  </xdr:twoCellAnchor>
  <xdr:twoCellAnchor>
    <xdr:from>
      <xdr:col>2</xdr:col>
      <xdr:colOff>295275</xdr:colOff>
      <xdr:row>129</xdr:row>
      <xdr:rowOff>0</xdr:rowOff>
    </xdr:from>
    <xdr:to>
      <xdr:col>8</xdr:col>
      <xdr:colOff>0</xdr:colOff>
      <xdr:row>130</xdr:row>
      <xdr:rowOff>28575</xdr:rowOff>
    </xdr:to>
    <xdr:sp>
      <xdr:nvSpPr>
        <xdr:cNvPr id="107" name="TextBox 195"/>
        <xdr:cNvSpPr txBox="1">
          <a:spLocks noChangeArrowheads="1"/>
        </xdr:cNvSpPr>
      </xdr:nvSpPr>
      <xdr:spPr>
        <a:xfrm>
          <a:off x="704850" y="18107025"/>
          <a:ext cx="5895975" cy="190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cancellation of all the issued shares held by Scheme shareholders (excluding PMRI) by NFIL; and</a:t>
          </a:r>
        </a:p>
      </xdr:txBody>
    </xdr:sp>
    <xdr:clientData/>
  </xdr:twoCellAnchor>
  <xdr:twoCellAnchor>
    <xdr:from>
      <xdr:col>2</xdr:col>
      <xdr:colOff>295275</xdr:colOff>
      <xdr:row>131</xdr:row>
      <xdr:rowOff>0</xdr:rowOff>
    </xdr:from>
    <xdr:to>
      <xdr:col>8</xdr:col>
      <xdr:colOff>0</xdr:colOff>
      <xdr:row>133</xdr:row>
      <xdr:rowOff>66675</xdr:rowOff>
    </xdr:to>
    <xdr:sp>
      <xdr:nvSpPr>
        <xdr:cNvPr id="108" name="TextBox 196"/>
        <xdr:cNvSpPr txBox="1">
          <a:spLocks noChangeArrowheads="1"/>
        </xdr:cNvSpPr>
      </xdr:nvSpPr>
      <xdr:spPr>
        <a:xfrm>
          <a:off x="704850" y="18430875"/>
          <a:ext cx="589597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in consideration of the cancellation of their shares, the Scheme shareholders will receive from PMRI an amount of S$0.09 in cash for each Scheme share.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9"/>
  <sheetViews>
    <sheetView showGridLines="0" tabSelected="1" workbookViewId="0" topLeftCell="A1">
      <selection activeCell="A1" sqref="A1"/>
    </sheetView>
  </sheetViews>
  <sheetFormatPr defaultColWidth="9.140625" defaultRowHeight="12.75"/>
  <cols>
    <col min="1" max="1" width="2.8515625" style="4" customWidth="1"/>
    <col min="2" max="2" width="34.00390625" style="4" customWidth="1"/>
    <col min="3" max="3" width="1.2851562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c r="K1" s="8"/>
    </row>
    <row r="2" ht="12.75">
      <c r="K2" s="8"/>
    </row>
    <row r="3" ht="12.75"/>
    <row r="4" ht="12.75"/>
    <row r="5" spans="1:12" s="1" customFormat="1" ht="15.75">
      <c r="A5" s="166" t="s">
        <v>37</v>
      </c>
      <c r="B5" s="166"/>
      <c r="C5" s="166"/>
      <c r="D5" s="166"/>
      <c r="E5" s="166"/>
      <c r="F5" s="166"/>
      <c r="G5" s="166"/>
      <c r="H5" s="166"/>
      <c r="I5" s="166"/>
      <c r="J5" s="166"/>
      <c r="K5" s="166"/>
      <c r="L5" s="100"/>
    </row>
    <row r="6" spans="1:12" ht="12.75" customHeight="1">
      <c r="A6" s="167" t="s">
        <v>118</v>
      </c>
      <c r="B6" s="167"/>
      <c r="C6" s="167"/>
      <c r="D6" s="167"/>
      <c r="E6" s="167"/>
      <c r="F6" s="167"/>
      <c r="G6" s="167"/>
      <c r="H6" s="167"/>
      <c r="I6" s="167"/>
      <c r="J6" s="167"/>
      <c r="K6" s="167"/>
      <c r="L6" s="31"/>
    </row>
    <row r="7" spans="1:12" ht="12.75" customHeight="1">
      <c r="A7" s="167" t="s">
        <v>119</v>
      </c>
      <c r="B7" s="167"/>
      <c r="C7" s="167"/>
      <c r="D7" s="167"/>
      <c r="E7" s="167"/>
      <c r="F7" s="167"/>
      <c r="G7" s="167"/>
      <c r="H7" s="167"/>
      <c r="I7" s="167"/>
      <c r="J7" s="167"/>
      <c r="K7" s="167"/>
      <c r="L7" s="31"/>
    </row>
    <row r="8" spans="1:12" s="62" customFormat="1" ht="15.75" customHeight="1">
      <c r="A8" s="166" t="s">
        <v>120</v>
      </c>
      <c r="B8" s="166"/>
      <c r="C8" s="166"/>
      <c r="D8" s="166"/>
      <c r="E8" s="166"/>
      <c r="F8" s="166"/>
      <c r="G8" s="166"/>
      <c r="H8" s="166"/>
      <c r="I8" s="166"/>
      <c r="J8" s="166"/>
      <c r="K8" s="166"/>
      <c r="L8" s="99"/>
    </row>
    <row r="9" spans="1:12" s="62" customFormat="1" ht="15.75" customHeight="1">
      <c r="A9" s="166" t="s">
        <v>221</v>
      </c>
      <c r="B9" s="166"/>
      <c r="C9" s="166"/>
      <c r="D9" s="166"/>
      <c r="E9" s="166"/>
      <c r="F9" s="166"/>
      <c r="G9" s="166"/>
      <c r="H9" s="166"/>
      <c r="I9" s="166"/>
      <c r="J9" s="166"/>
      <c r="K9" s="166"/>
      <c r="L9" s="99"/>
    </row>
    <row r="10" spans="1:12" s="62" customFormat="1" ht="15.75" customHeight="1">
      <c r="A10" s="101"/>
      <c r="B10" s="101"/>
      <c r="C10" s="101"/>
      <c r="E10" s="103" t="s">
        <v>123</v>
      </c>
      <c r="F10" s="101"/>
      <c r="G10" s="101"/>
      <c r="H10" s="101"/>
      <c r="I10" s="101"/>
      <c r="J10" s="101"/>
      <c r="K10" s="101"/>
      <c r="L10" s="99"/>
    </row>
    <row r="11" spans="1:12" s="62" customFormat="1" ht="6" customHeight="1">
      <c r="A11" s="101"/>
      <c r="B11" s="101"/>
      <c r="C11" s="101"/>
      <c r="E11" s="103"/>
      <c r="F11" s="101"/>
      <c r="G11" s="101"/>
      <c r="H11" s="101"/>
      <c r="I11" s="101"/>
      <c r="J11" s="101"/>
      <c r="K11" s="101"/>
      <c r="L11" s="99"/>
    </row>
    <row r="13" ht="15.75">
      <c r="B13" s="1" t="s">
        <v>87</v>
      </c>
    </row>
    <row r="14" ht="15.75">
      <c r="B14" s="1" t="s">
        <v>222</v>
      </c>
    </row>
    <row r="15" ht="6.75" customHeight="1"/>
    <row r="16" spans="7:10" ht="7.5" customHeight="1">
      <c r="G16" s="21"/>
      <c r="H16" s="168"/>
      <c r="I16" s="168"/>
      <c r="J16" s="168"/>
    </row>
    <row r="17" spans="4:10" ht="12.75" customHeight="1">
      <c r="D17" s="165" t="s">
        <v>223</v>
      </c>
      <c r="E17" s="165"/>
      <c r="F17" s="165"/>
      <c r="G17" s="5"/>
      <c r="H17" s="98" t="s">
        <v>224</v>
      </c>
      <c r="I17" s="97"/>
      <c r="J17" s="97"/>
    </row>
    <row r="18" spans="6:10" ht="6.75" customHeight="1">
      <c r="F18" s="35"/>
      <c r="G18" s="5"/>
      <c r="H18" s="85"/>
      <c r="I18" s="83"/>
      <c r="J18" s="83"/>
    </row>
    <row r="19" spans="4:10" ht="13.5" customHeight="1">
      <c r="D19" s="86" t="s">
        <v>225</v>
      </c>
      <c r="E19" s="22"/>
      <c r="F19" s="86" t="s">
        <v>226</v>
      </c>
      <c r="G19" s="21"/>
      <c r="H19" s="86" t="s">
        <v>225</v>
      </c>
      <c r="I19" s="22"/>
      <c r="J19" s="86" t="s">
        <v>226</v>
      </c>
    </row>
    <row r="20" spans="4:10" ht="13.5" customHeight="1">
      <c r="D20" s="86"/>
      <c r="E20" s="22"/>
      <c r="F20" s="86"/>
      <c r="G20" s="21"/>
      <c r="H20" s="86"/>
      <c r="I20" s="22"/>
      <c r="J20" s="86"/>
    </row>
    <row r="21" spans="4:10" ht="12.75">
      <c r="D21" s="5" t="s">
        <v>38</v>
      </c>
      <c r="E21" s="23"/>
      <c r="F21" s="5" t="s">
        <v>38</v>
      </c>
      <c r="G21" s="21"/>
      <c r="H21" s="5" t="s">
        <v>38</v>
      </c>
      <c r="I21" s="23"/>
      <c r="J21" s="5" t="s">
        <v>39</v>
      </c>
    </row>
    <row r="23" spans="2:11" ht="12.75">
      <c r="B23" s="4" t="s">
        <v>0</v>
      </c>
      <c r="D23" s="50">
        <f>H23-164553</f>
        <v>89103</v>
      </c>
      <c r="E23" s="22"/>
      <c r="F23" s="50">
        <v>88382</v>
      </c>
      <c r="G23" s="23"/>
      <c r="H23" s="7">
        <v>253656</v>
      </c>
      <c r="I23" s="22"/>
      <c r="J23" s="7">
        <v>257448</v>
      </c>
      <c r="K23" s="22"/>
    </row>
    <row r="24" spans="4:11" ht="9.75" customHeight="1">
      <c r="D24" s="50"/>
      <c r="E24" s="22"/>
      <c r="F24" s="50"/>
      <c r="G24" s="23"/>
      <c r="H24" s="7"/>
      <c r="I24" s="22"/>
      <c r="J24" s="7"/>
      <c r="K24" s="22"/>
    </row>
    <row r="25" spans="2:11" ht="12.75">
      <c r="B25" s="4" t="s">
        <v>89</v>
      </c>
      <c r="D25" s="50">
        <f>H25-4803</f>
        <v>1822</v>
      </c>
      <c r="E25" s="22"/>
      <c r="F25" s="50">
        <v>454</v>
      </c>
      <c r="G25" s="23"/>
      <c r="H25" s="7">
        <v>6625</v>
      </c>
      <c r="I25" s="22"/>
      <c r="J25" s="7">
        <v>1714</v>
      </c>
      <c r="K25" s="22"/>
    </row>
    <row r="26" spans="4:11" ht="9.75" customHeight="1">
      <c r="D26" s="50"/>
      <c r="E26" s="22"/>
      <c r="F26" s="50"/>
      <c r="G26" s="23"/>
      <c r="H26" s="7"/>
      <c r="I26" s="22"/>
      <c r="J26" s="7"/>
      <c r="K26" s="22"/>
    </row>
    <row r="27" spans="2:11" ht="12.75">
      <c r="B27" s="4" t="s">
        <v>88</v>
      </c>
      <c r="D27" s="50">
        <f>H27+162994</f>
        <v>-88131</v>
      </c>
      <c r="E27" s="22"/>
      <c r="F27" s="50">
        <v>-88906</v>
      </c>
      <c r="G27" s="23"/>
      <c r="H27" s="7">
        <v>-251125</v>
      </c>
      <c r="I27" s="22"/>
      <c r="J27" s="7">
        <v>-255772</v>
      </c>
      <c r="K27" s="22"/>
    </row>
    <row r="28" spans="4:10" ht="5.25" customHeight="1">
      <c r="D28" s="23"/>
      <c r="E28" s="22"/>
      <c r="F28" s="28"/>
      <c r="G28" s="23"/>
      <c r="H28" s="22"/>
      <c r="I28" s="22"/>
      <c r="J28" s="27"/>
    </row>
    <row r="29" spans="4:10" ht="5.25" customHeight="1">
      <c r="D29" s="25"/>
      <c r="F29" s="27"/>
      <c r="H29" s="7"/>
      <c r="J29" s="26"/>
    </row>
    <row r="30" spans="2:10" ht="12.75">
      <c r="B30" s="4" t="s">
        <v>239</v>
      </c>
      <c r="D30" s="24">
        <f>SUM(D23:D28)</f>
        <v>2794</v>
      </c>
      <c r="E30" s="24"/>
      <c r="F30" s="24">
        <f>SUM(F23:F28)</f>
        <v>-70</v>
      </c>
      <c r="G30" s="24"/>
      <c r="H30" s="24">
        <f>SUM(H23:H28)</f>
        <v>9156</v>
      </c>
      <c r="I30" s="24"/>
      <c r="J30" s="24">
        <f>SUM(J23:J28)</f>
        <v>3390</v>
      </c>
    </row>
    <row r="31" spans="4:11" ht="9.75" customHeight="1">
      <c r="D31" s="50"/>
      <c r="E31" s="28"/>
      <c r="F31" s="28"/>
      <c r="G31" s="28"/>
      <c r="H31" s="28"/>
      <c r="I31" s="28"/>
      <c r="J31" s="28"/>
      <c r="K31" s="22"/>
    </row>
    <row r="32" spans="2:10" ht="12.75" customHeight="1">
      <c r="B32" s="4" t="s">
        <v>1</v>
      </c>
      <c r="D32" s="24">
        <f>H32+8422</f>
        <v>-4405</v>
      </c>
      <c r="E32" s="24"/>
      <c r="F32" s="24">
        <v>-4458</v>
      </c>
      <c r="G32" s="24"/>
      <c r="H32" s="24">
        <v>-12827</v>
      </c>
      <c r="I32" s="24"/>
      <c r="J32" s="24">
        <v>-13567</v>
      </c>
    </row>
    <row r="33" spans="4:10" ht="9.75" customHeight="1">
      <c r="D33" s="24"/>
      <c r="E33" s="24"/>
      <c r="F33" s="24"/>
      <c r="G33" s="24"/>
      <c r="H33" s="24"/>
      <c r="I33" s="24"/>
      <c r="J33" s="24"/>
    </row>
    <row r="34" spans="2:10" ht="12.75">
      <c r="B34" s="4" t="s">
        <v>191</v>
      </c>
      <c r="D34" s="24"/>
      <c r="E34" s="24"/>
      <c r="F34" s="24"/>
      <c r="G34" s="24"/>
      <c r="H34" s="7"/>
      <c r="I34" s="24"/>
      <c r="J34" s="7"/>
    </row>
    <row r="35" spans="2:10" ht="12.75">
      <c r="B35" s="4" t="s">
        <v>164</v>
      </c>
      <c r="D35" s="7">
        <f>H35-1549</f>
        <v>-4813</v>
      </c>
      <c r="E35" s="28"/>
      <c r="F35" s="7">
        <v>-2090</v>
      </c>
      <c r="G35" s="24"/>
      <c r="H35" s="162">
        <v>-3264</v>
      </c>
      <c r="I35" s="113"/>
      <c r="J35" s="112">
        <v>17279</v>
      </c>
    </row>
    <row r="36" spans="2:10" ht="4.5" customHeight="1">
      <c r="B36" s="12"/>
      <c r="D36" s="7"/>
      <c r="E36" s="28"/>
      <c r="F36" s="7"/>
      <c r="G36" s="24"/>
      <c r="H36" s="7"/>
      <c r="I36" s="24"/>
      <c r="J36" s="7"/>
    </row>
    <row r="37" spans="4:10" ht="5.25" customHeight="1">
      <c r="D37" s="24"/>
      <c r="E37" s="24"/>
      <c r="F37" s="24"/>
      <c r="G37" s="24"/>
      <c r="H37" s="24"/>
      <c r="I37" s="24"/>
      <c r="J37" s="24"/>
    </row>
    <row r="38" spans="2:10" ht="12.75">
      <c r="B38" s="4" t="s">
        <v>206</v>
      </c>
      <c r="D38" s="24">
        <f>D30+D32+D35</f>
        <v>-6424</v>
      </c>
      <c r="E38" s="24"/>
      <c r="F38" s="24">
        <f>F30+F32+F35</f>
        <v>-6618</v>
      </c>
      <c r="G38" s="24"/>
      <c r="H38" s="24">
        <f>H30+H32+H35</f>
        <v>-6935</v>
      </c>
      <c r="I38" s="24"/>
      <c r="J38" s="24">
        <f>J30+J32+J35</f>
        <v>7102</v>
      </c>
    </row>
    <row r="39" spans="4:10" ht="9.75" customHeight="1">
      <c r="D39" s="24"/>
      <c r="E39" s="24"/>
      <c r="F39" s="24"/>
      <c r="G39" s="24"/>
      <c r="H39" s="24"/>
      <c r="I39" s="24"/>
      <c r="J39" s="24"/>
    </row>
    <row r="40" spans="2:10" ht="12.75">
      <c r="B40" s="4" t="s">
        <v>19</v>
      </c>
      <c r="D40" s="7">
        <f>H40+1326</f>
        <v>-915</v>
      </c>
      <c r="E40" s="28"/>
      <c r="F40" s="7">
        <v>-2081</v>
      </c>
      <c r="G40" s="28"/>
      <c r="H40" s="7">
        <v>-2241</v>
      </c>
      <c r="I40" s="24"/>
      <c r="J40" s="7">
        <v>2953</v>
      </c>
    </row>
    <row r="41" spans="2:10" ht="4.5" customHeight="1">
      <c r="B41" s="12"/>
      <c r="D41" s="7"/>
      <c r="E41" s="28"/>
      <c r="F41" s="7"/>
      <c r="G41" s="24"/>
      <c r="H41" s="7"/>
      <c r="I41" s="24"/>
      <c r="J41" s="7"/>
    </row>
    <row r="42" spans="4:10" ht="5.25" customHeight="1">
      <c r="D42" s="24"/>
      <c r="E42" s="24"/>
      <c r="F42" s="24"/>
      <c r="G42" s="24"/>
      <c r="H42" s="24"/>
      <c r="I42" s="24"/>
      <c r="J42" s="24"/>
    </row>
    <row r="43" spans="2:10" ht="12.75">
      <c r="B43" s="4" t="s">
        <v>205</v>
      </c>
      <c r="D43" s="24">
        <f>SUM(D38:D40)</f>
        <v>-7339</v>
      </c>
      <c r="E43" s="24"/>
      <c r="F43" s="24">
        <f>SUM(F38:F40)</f>
        <v>-8699</v>
      </c>
      <c r="G43" s="24"/>
      <c r="H43" s="24">
        <f>SUM(H38:H40)</f>
        <v>-9176</v>
      </c>
      <c r="I43" s="24"/>
      <c r="J43" s="24">
        <f>SUM(J38:J40)</f>
        <v>10055</v>
      </c>
    </row>
    <row r="44" spans="4:10" ht="9" customHeight="1">
      <c r="D44" s="24"/>
      <c r="E44" s="24"/>
      <c r="F44" s="24"/>
      <c r="G44" s="24"/>
      <c r="H44" s="24"/>
      <c r="I44" s="24"/>
      <c r="J44" s="24"/>
    </row>
    <row r="45" spans="2:10" ht="12.75">
      <c r="B45" s="4" t="s">
        <v>40</v>
      </c>
      <c r="D45" s="7">
        <f>H45+182</f>
        <v>-186</v>
      </c>
      <c r="E45" s="24"/>
      <c r="F45" s="7">
        <v>-143</v>
      </c>
      <c r="G45" s="24"/>
      <c r="H45" s="7">
        <v>-368</v>
      </c>
      <c r="I45" s="24"/>
      <c r="J45" s="7">
        <v>-910</v>
      </c>
    </row>
    <row r="46" spans="4:10" ht="5.25" customHeight="1">
      <c r="D46" s="7"/>
      <c r="E46" s="24"/>
      <c r="F46" s="28"/>
      <c r="G46" s="24"/>
      <c r="H46" s="7"/>
      <c r="I46" s="24"/>
      <c r="J46" s="28"/>
    </row>
    <row r="47" spans="4:10" ht="4.5" customHeight="1">
      <c r="D47" s="24"/>
      <c r="E47" s="24"/>
      <c r="F47" s="24"/>
      <c r="G47" s="24"/>
      <c r="H47" s="24"/>
      <c r="I47" s="24"/>
      <c r="J47" s="24"/>
    </row>
    <row r="48" spans="2:10" ht="12.75">
      <c r="B48" s="4" t="s">
        <v>204</v>
      </c>
      <c r="D48" s="24">
        <f>SUM(D43:D45)</f>
        <v>-7525</v>
      </c>
      <c r="E48" s="24"/>
      <c r="F48" s="24">
        <f>SUM(F43:F45)</f>
        <v>-8842</v>
      </c>
      <c r="G48" s="24"/>
      <c r="H48" s="24">
        <f>SUM(H43:H45)</f>
        <v>-9544</v>
      </c>
      <c r="I48" s="24"/>
      <c r="J48" s="24">
        <f>SUM(J43:J45)</f>
        <v>9145</v>
      </c>
    </row>
    <row r="49" spans="4:10" ht="5.25" customHeight="1">
      <c r="D49" s="29"/>
      <c r="E49" s="29"/>
      <c r="F49" s="29"/>
      <c r="G49" s="29"/>
      <c r="H49" s="29"/>
      <c r="I49" s="29"/>
      <c r="J49" s="29"/>
    </row>
    <row r="50" spans="4:10" ht="12.75">
      <c r="D50" s="6"/>
      <c r="E50" s="6"/>
      <c r="F50" s="6"/>
      <c r="G50" s="6"/>
      <c r="H50" s="6"/>
      <c r="I50" s="6"/>
      <c r="J50" s="6"/>
    </row>
    <row r="51" spans="2:10" ht="12.75">
      <c r="B51" s="4" t="s">
        <v>203</v>
      </c>
      <c r="D51" s="10"/>
      <c r="E51" s="6"/>
      <c r="F51" s="10"/>
      <c r="G51" s="10"/>
      <c r="H51" s="6"/>
      <c r="I51" s="6"/>
      <c r="J51" s="24"/>
    </row>
    <row r="52" spans="4:10" ht="9.75" customHeight="1">
      <c r="D52" s="10"/>
      <c r="E52" s="6"/>
      <c r="F52" s="10"/>
      <c r="G52" s="10"/>
      <c r="H52" s="6"/>
      <c r="I52" s="6"/>
      <c r="J52" s="24"/>
    </row>
    <row r="53" spans="2:10" ht="12.75">
      <c r="B53" s="4" t="s">
        <v>140</v>
      </c>
      <c r="D53" s="140">
        <v>-1.02</v>
      </c>
      <c r="E53" s="33"/>
      <c r="F53" s="30">
        <v>-1.09</v>
      </c>
      <c r="G53" s="34"/>
      <c r="H53" s="141">
        <v>-1.21</v>
      </c>
      <c r="I53" s="33"/>
      <c r="J53" s="54">
        <v>1.17</v>
      </c>
    </row>
    <row r="54" spans="2:7" ht="8.25" customHeight="1">
      <c r="B54" s="31"/>
      <c r="F54" s="4"/>
      <c r="G54" s="4"/>
    </row>
    <row r="55" spans="4:10" ht="5.25" customHeight="1">
      <c r="D55" s="32"/>
      <c r="E55" s="33"/>
      <c r="F55" s="32"/>
      <c r="G55" s="34"/>
      <c r="H55" s="33"/>
      <c r="I55" s="33"/>
      <c r="J55" s="32"/>
    </row>
    <row r="56" spans="2:10" ht="12.75">
      <c r="B56" s="4" t="s">
        <v>141</v>
      </c>
      <c r="D56" s="32" t="s">
        <v>4</v>
      </c>
      <c r="E56" s="33"/>
      <c r="F56" s="32" t="s">
        <v>4</v>
      </c>
      <c r="G56" s="34"/>
      <c r="H56" s="32" t="s">
        <v>4</v>
      </c>
      <c r="I56" s="33"/>
      <c r="J56" s="32" t="s">
        <v>4</v>
      </c>
    </row>
    <row r="57" ht="6.75" customHeight="1">
      <c r="J57" s="26"/>
    </row>
    <row r="58" ht="12.75">
      <c r="J58" s="8"/>
    </row>
    <row r="59" spans="2:10" ht="12.75">
      <c r="B59" s="143"/>
      <c r="D59" s="54"/>
      <c r="J59" s="8"/>
    </row>
    <row r="60" spans="1:10" ht="16.5" customHeight="1">
      <c r="A60" s="142"/>
      <c r="J60" s="8"/>
    </row>
    <row r="61" ht="12.75">
      <c r="J61" s="8"/>
    </row>
    <row r="62" ht="12.75">
      <c r="J62" s="8"/>
    </row>
    <row r="63" spans="2:10" ht="12.75">
      <c r="B63" s="4" t="s">
        <v>170</v>
      </c>
      <c r="J63" s="8"/>
    </row>
    <row r="64" ht="10.5" customHeight="1">
      <c r="J64" s="8"/>
    </row>
    <row r="65" ht="6" customHeight="1">
      <c r="J65" s="8"/>
    </row>
    <row r="66" ht="6" customHeight="1">
      <c r="J66" s="8"/>
    </row>
    <row r="67" ht="6" customHeight="1">
      <c r="J67" s="8"/>
    </row>
    <row r="68" ht="6" customHeight="1">
      <c r="J68" s="8"/>
    </row>
    <row r="69" ht="12.75">
      <c r="J69" s="8"/>
    </row>
    <row r="70" ht="12.75">
      <c r="J70" s="8"/>
    </row>
    <row r="71" ht="12.75">
      <c r="J71" s="8"/>
    </row>
    <row r="72" ht="12.75">
      <c r="J72" s="8"/>
    </row>
    <row r="73" ht="12.75">
      <c r="J73" s="8"/>
    </row>
    <row r="74" ht="12.75">
      <c r="J74" s="8"/>
    </row>
    <row r="75" ht="12.75">
      <c r="J75" s="8"/>
    </row>
    <row r="76" spans="1:10" ht="15.75" customHeight="1">
      <c r="A76" s="8"/>
      <c r="J76" s="8"/>
    </row>
    <row r="77" ht="12.75">
      <c r="J77" s="8"/>
    </row>
    <row r="78" ht="12.75">
      <c r="J78" s="8"/>
    </row>
    <row r="79" ht="12.75">
      <c r="J79" s="8"/>
    </row>
  </sheetData>
  <mergeCells count="7">
    <mergeCell ref="D17:F17"/>
    <mergeCell ref="A8:K8"/>
    <mergeCell ref="A9:K9"/>
    <mergeCell ref="A5:K5"/>
    <mergeCell ref="A6:K6"/>
    <mergeCell ref="A7:K7"/>
    <mergeCell ref="H16:J16"/>
  </mergeCells>
  <printOptions/>
  <pageMargins left="0.4" right="0.1" top="0.63" bottom="0.07" header="0.42" footer="0.236220472440945"/>
  <pageSetup horizontalDpi="600" verticalDpi="600" orientation="portrait" paperSize="9" scale="89"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90"/>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15.140625" style="4" customWidth="1"/>
    <col min="5" max="5" width="14.7109375" style="4" customWidth="1"/>
    <col min="6" max="6" width="7.8515625" style="4" customWidth="1"/>
    <col min="7" max="7" width="14.7109375" style="11" customWidth="1"/>
    <col min="8" max="8" width="11.421875" style="4" customWidth="1"/>
    <col min="9" max="16384" width="9.140625" style="4" customWidth="1"/>
  </cols>
  <sheetData>
    <row r="1" ht="12.75"/>
    <row r="2" ht="12.75"/>
    <row r="3" ht="9" customHeight="1"/>
    <row r="4" ht="6" customHeight="1"/>
    <row r="5" ht="6" customHeight="1"/>
    <row r="6" ht="6" customHeight="1"/>
    <row r="7" ht="6" customHeight="1"/>
    <row r="8" spans="2:7" ht="15.75">
      <c r="B8" s="1" t="s">
        <v>76</v>
      </c>
      <c r="G8" s="145"/>
    </row>
    <row r="9" spans="2:7" ht="15.75">
      <c r="B9" s="1" t="s">
        <v>227</v>
      </c>
      <c r="G9" s="145"/>
    </row>
    <row r="10" spans="3:9" ht="6.75" customHeight="1">
      <c r="C10" s="35"/>
      <c r="E10" s="5"/>
      <c r="F10" s="14"/>
      <c r="G10" s="36"/>
      <c r="I10" s="14"/>
    </row>
    <row r="11" spans="3:9" ht="4.5" customHeight="1">
      <c r="C11" s="37"/>
      <c r="E11" s="5"/>
      <c r="G11" s="37"/>
      <c r="I11" s="14"/>
    </row>
    <row r="12" spans="3:9" ht="13.5" customHeight="1">
      <c r="C12" s="37"/>
      <c r="E12" s="5"/>
      <c r="G12" s="37"/>
      <c r="I12" s="14"/>
    </row>
    <row r="13" spans="3:7" ht="12.75">
      <c r="C13" s="37"/>
      <c r="E13" s="38"/>
      <c r="G13" s="38"/>
    </row>
    <row r="14" spans="3:7" ht="12.75" customHeight="1">
      <c r="C14" s="37"/>
      <c r="E14" s="5"/>
      <c r="G14" s="37"/>
    </row>
    <row r="15" spans="3:7" ht="14.25" customHeight="1">
      <c r="C15" s="39"/>
      <c r="E15" s="49"/>
      <c r="F15" s="3"/>
      <c r="G15" s="37"/>
    </row>
    <row r="16" ht="11.25" customHeight="1">
      <c r="I16" s="15"/>
    </row>
    <row r="17" spans="2:7" ht="12.75">
      <c r="B17" s="12"/>
      <c r="C17" s="4" t="s">
        <v>5</v>
      </c>
      <c r="E17" s="10">
        <v>53223</v>
      </c>
      <c r="G17" s="10">
        <v>55713</v>
      </c>
    </row>
    <row r="18" spans="2:7" ht="6" customHeight="1">
      <c r="B18" s="12"/>
      <c r="E18" s="6"/>
      <c r="G18" s="6"/>
    </row>
    <row r="19" spans="2:7" ht="12.75">
      <c r="B19" s="12"/>
      <c r="C19" s="4" t="s">
        <v>35</v>
      </c>
      <c r="E19" s="6">
        <v>36440</v>
      </c>
      <c r="G19" s="6">
        <v>230874</v>
      </c>
    </row>
    <row r="20" spans="2:7" ht="6" customHeight="1">
      <c r="B20" s="12"/>
      <c r="E20" s="6"/>
      <c r="G20" s="6"/>
    </row>
    <row r="21" spans="2:7" ht="12.75">
      <c r="B21" s="12"/>
      <c r="C21" s="4" t="s">
        <v>6</v>
      </c>
      <c r="E21" s="6">
        <v>123591</v>
      </c>
      <c r="G21" s="6">
        <v>119733</v>
      </c>
    </row>
    <row r="22" spans="2:7" ht="6" customHeight="1">
      <c r="B22" s="12"/>
      <c r="E22" s="6"/>
      <c r="G22" s="6"/>
    </row>
    <row r="23" spans="2:7" ht="11.25" customHeight="1">
      <c r="B23" s="12"/>
      <c r="C23" s="4" t="s">
        <v>7</v>
      </c>
      <c r="E23" s="6">
        <v>63557</v>
      </c>
      <c r="G23" s="6">
        <v>63557</v>
      </c>
    </row>
    <row r="24" spans="2:7" ht="6" customHeight="1">
      <c r="B24" s="12"/>
      <c r="E24" s="6"/>
      <c r="G24" s="6"/>
    </row>
    <row r="25" spans="2:7" ht="12.75">
      <c r="B25" s="12"/>
      <c r="C25" s="4" t="s">
        <v>146</v>
      </c>
      <c r="E25" s="6">
        <v>4984</v>
      </c>
      <c r="F25" s="6"/>
      <c r="G25" s="6">
        <v>4984</v>
      </c>
    </row>
    <row r="26" spans="2:7" ht="6" customHeight="1">
      <c r="B26" s="12"/>
      <c r="E26" s="6"/>
      <c r="G26" s="6"/>
    </row>
    <row r="27" spans="2:7" ht="12.75">
      <c r="B27" s="12"/>
      <c r="C27" s="111" t="s">
        <v>144</v>
      </c>
      <c r="E27" s="6">
        <v>2385</v>
      </c>
      <c r="F27" s="6"/>
      <c r="G27" s="6">
        <v>3940</v>
      </c>
    </row>
    <row r="28" spans="2:5" ht="5.25" customHeight="1">
      <c r="B28" s="12"/>
      <c r="E28" s="6"/>
    </row>
    <row r="29" spans="2:5" ht="12.75">
      <c r="B29" s="12"/>
      <c r="C29" s="4" t="s">
        <v>8</v>
      </c>
      <c r="E29" s="6"/>
    </row>
    <row r="30" spans="2:7" ht="4.5" customHeight="1">
      <c r="B30" s="12"/>
      <c r="E30" s="40"/>
      <c r="G30" s="41"/>
    </row>
    <row r="31" spans="2:7" ht="12.75">
      <c r="B31" s="12"/>
      <c r="C31" s="4" t="s">
        <v>9</v>
      </c>
      <c r="E31" s="42">
        <v>57781</v>
      </c>
      <c r="G31" s="42">
        <v>52794</v>
      </c>
    </row>
    <row r="32" spans="2:7" ht="12.75">
      <c r="B32" s="12"/>
      <c r="C32" s="4" t="s">
        <v>90</v>
      </c>
      <c r="E32" s="42">
        <v>66841</v>
      </c>
      <c r="G32" s="42">
        <v>59003</v>
      </c>
    </row>
    <row r="33" spans="2:7" ht="12.75">
      <c r="B33" s="12"/>
      <c r="C33" s="4" t="s">
        <v>161</v>
      </c>
      <c r="E33" s="42">
        <v>0</v>
      </c>
      <c r="G33" s="42">
        <v>10380</v>
      </c>
    </row>
    <row r="34" spans="2:7" ht="12.75">
      <c r="B34" s="12"/>
      <c r="C34" s="4" t="s">
        <v>91</v>
      </c>
      <c r="E34" s="42">
        <v>15829</v>
      </c>
      <c r="G34" s="42">
        <v>15592</v>
      </c>
    </row>
    <row r="35" spans="2:7" ht="12.75">
      <c r="B35" s="12"/>
      <c r="C35" s="4" t="s">
        <v>92</v>
      </c>
      <c r="E35" s="42">
        <v>395468</v>
      </c>
      <c r="G35" s="42">
        <v>340019</v>
      </c>
    </row>
    <row r="36" spans="2:7" ht="12.75" customHeight="1">
      <c r="B36" s="12"/>
      <c r="E36" s="67">
        <f>SUM(E31:E35)</f>
        <v>535919</v>
      </c>
      <c r="G36" s="67">
        <f>SUM(G31:G35)</f>
        <v>477788</v>
      </c>
    </row>
    <row r="37" spans="2:7" ht="12.75">
      <c r="B37" s="12"/>
      <c r="C37" s="4" t="s">
        <v>10</v>
      </c>
      <c r="E37" s="40"/>
      <c r="G37" s="41"/>
    </row>
    <row r="38" spans="2:7" ht="4.5" customHeight="1">
      <c r="B38" s="12"/>
      <c r="E38" s="42"/>
      <c r="G38" s="43"/>
    </row>
    <row r="39" spans="2:7" ht="12.75">
      <c r="B39" s="12"/>
      <c r="C39" s="4" t="s">
        <v>93</v>
      </c>
      <c r="E39" s="42">
        <v>57355</v>
      </c>
      <c r="G39" s="42">
        <v>58937</v>
      </c>
    </row>
    <row r="40" spans="2:7" ht="12.75">
      <c r="B40" s="12"/>
      <c r="C40" s="4" t="s">
        <v>94</v>
      </c>
      <c r="E40" s="42">
        <v>324074</v>
      </c>
      <c r="G40" s="42">
        <v>381325</v>
      </c>
    </row>
    <row r="41" spans="2:7" ht="12.75">
      <c r="B41" s="12"/>
      <c r="C41" s="4" t="s">
        <v>95</v>
      </c>
      <c r="E41" s="42">
        <v>1245</v>
      </c>
      <c r="G41" s="42">
        <v>1223</v>
      </c>
    </row>
    <row r="42" spans="2:7" ht="12.75">
      <c r="B42" s="12"/>
      <c r="C42" s="4" t="s">
        <v>96</v>
      </c>
      <c r="E42" s="42">
        <v>0</v>
      </c>
      <c r="G42" s="42">
        <v>3115</v>
      </c>
    </row>
    <row r="43" spans="2:7" ht="12.75">
      <c r="B43" s="12"/>
      <c r="E43" s="67">
        <f>SUM(E38:E42)</f>
        <v>382674</v>
      </c>
      <c r="G43" s="67">
        <f>SUM(G38:G42)</f>
        <v>444600</v>
      </c>
    </row>
    <row r="44" spans="2:5" ht="6" customHeight="1">
      <c r="B44" s="12"/>
      <c r="E44" s="6"/>
    </row>
    <row r="45" spans="2:7" ht="12.75">
      <c r="B45" s="12"/>
      <c r="C45" s="4" t="s">
        <v>11</v>
      </c>
      <c r="E45" s="44">
        <f>+E36-E43</f>
        <v>153245</v>
      </c>
      <c r="G45" s="44">
        <f>+G36-G43</f>
        <v>33188</v>
      </c>
    </row>
    <row r="46" spans="2:7" ht="5.25" customHeight="1">
      <c r="B46" s="12"/>
      <c r="E46" s="47"/>
      <c r="G46" s="47"/>
    </row>
    <row r="47" spans="2:7" ht="13.5" thickBot="1">
      <c r="B47" s="12"/>
      <c r="E47" s="45">
        <f>E45+E17+E19+E21+E23+E27+E25</f>
        <v>437425</v>
      </c>
      <c r="G47" s="114">
        <f>G45+G17+G19+G21+G23+G25+G27</f>
        <v>511989</v>
      </c>
    </row>
    <row r="48" spans="2:5" ht="4.5" customHeight="1">
      <c r="B48" s="12"/>
      <c r="E48" s="6"/>
    </row>
    <row r="49" spans="2:5" ht="12.75">
      <c r="B49" s="12"/>
      <c r="C49" s="4" t="s">
        <v>48</v>
      </c>
      <c r="E49" s="6"/>
    </row>
    <row r="50" spans="2:5" ht="5.25" customHeight="1">
      <c r="B50" s="12"/>
      <c r="E50" s="6"/>
    </row>
    <row r="51" spans="2:7" ht="12.75">
      <c r="B51" s="12"/>
      <c r="C51" s="4" t="s">
        <v>12</v>
      </c>
      <c r="E51" s="6">
        <v>386678</v>
      </c>
      <c r="G51" s="6">
        <v>420005</v>
      </c>
    </row>
    <row r="52" spans="2:7" ht="6" customHeight="1">
      <c r="B52" s="12"/>
      <c r="E52" s="6"/>
      <c r="G52" s="6"/>
    </row>
    <row r="53" spans="2:7" ht="12.75">
      <c r="B53" s="46"/>
      <c r="C53" s="4" t="s">
        <v>181</v>
      </c>
      <c r="E53" s="7">
        <v>-25377</v>
      </c>
      <c r="G53" s="7">
        <v>0</v>
      </c>
    </row>
    <row r="54" spans="2:7" ht="6" customHeight="1">
      <c r="B54" s="12"/>
      <c r="E54" s="6"/>
      <c r="G54" s="6"/>
    </row>
    <row r="55" spans="2:7" ht="12.75">
      <c r="B55" s="46"/>
      <c r="C55" s="4" t="s">
        <v>13</v>
      </c>
      <c r="E55" s="9">
        <v>47037</v>
      </c>
      <c r="G55" s="9">
        <v>60469</v>
      </c>
    </row>
    <row r="56" spans="2:7" ht="6" customHeight="1">
      <c r="B56" s="12"/>
      <c r="E56" s="7"/>
      <c r="G56" s="47"/>
    </row>
    <row r="57" spans="2:7" ht="12.75" customHeight="1">
      <c r="B57" s="12"/>
      <c r="C57" s="4" t="s">
        <v>114</v>
      </c>
      <c r="E57" s="7">
        <f>SUM(E51:E55)</f>
        <v>408338</v>
      </c>
      <c r="G57" s="47">
        <f>SUM(G51:G55)</f>
        <v>480474</v>
      </c>
    </row>
    <row r="58" spans="2:7" ht="5.25" customHeight="1">
      <c r="B58" s="12"/>
      <c r="E58" s="7"/>
      <c r="G58" s="47"/>
    </row>
    <row r="59" spans="2:7" ht="12.75">
      <c r="B59" s="46"/>
      <c r="C59" s="4" t="s">
        <v>14</v>
      </c>
      <c r="E59" s="6">
        <v>27254</v>
      </c>
      <c r="G59" s="6">
        <v>26881</v>
      </c>
    </row>
    <row r="60" spans="2:7" ht="5.25" customHeight="1">
      <c r="B60" s="46"/>
      <c r="E60" s="6"/>
      <c r="G60" s="6"/>
    </row>
    <row r="61" spans="2:7" ht="12.75" customHeight="1">
      <c r="B61" s="46"/>
      <c r="C61" s="4" t="s">
        <v>49</v>
      </c>
      <c r="E61" s="9">
        <v>1833</v>
      </c>
      <c r="G61" s="9">
        <v>4634</v>
      </c>
    </row>
    <row r="62" spans="2:7" ht="6" customHeight="1">
      <c r="B62" s="46"/>
      <c r="E62" s="7"/>
      <c r="G62" s="47"/>
    </row>
    <row r="63" spans="2:7" ht="13.5" thickBot="1">
      <c r="B63" s="46"/>
      <c r="E63" s="45">
        <f>SUM(E57:E61)</f>
        <v>437425</v>
      </c>
      <c r="G63" s="45">
        <f>SUM(G57:G61)</f>
        <v>511989</v>
      </c>
    </row>
    <row r="64" spans="2:7" ht="6.75" customHeight="1">
      <c r="B64" s="46"/>
      <c r="E64" s="47"/>
      <c r="G64" s="47"/>
    </row>
    <row r="65" spans="2:7" ht="12.75">
      <c r="B65" s="46"/>
      <c r="E65" s="39" t="s">
        <v>132</v>
      </c>
      <c r="F65" s="2"/>
      <c r="G65" s="39" t="s">
        <v>132</v>
      </c>
    </row>
    <row r="66" ht="6.75" customHeight="1">
      <c r="B66" s="46"/>
    </row>
    <row r="67" spans="2:7" ht="14.25" customHeight="1">
      <c r="B67" s="46"/>
      <c r="C67" s="4" t="s">
        <v>133</v>
      </c>
      <c r="E67" s="48">
        <f>((E57-E23-E25)*1000)/(773357000-50783000)</f>
        <v>0.4702591014899512</v>
      </c>
      <c r="F67" s="150" t="s">
        <v>185</v>
      </c>
      <c r="G67" s="48">
        <v>0.49</v>
      </c>
    </row>
    <row r="68" spans="2:7" ht="8.25" customHeight="1">
      <c r="B68" s="46"/>
      <c r="E68" s="48"/>
      <c r="F68" s="138"/>
      <c r="G68" s="48"/>
    </row>
    <row r="69" spans="2:7" ht="14.25">
      <c r="B69" s="46"/>
      <c r="C69" s="143"/>
      <c r="E69" s="48"/>
      <c r="F69" s="138"/>
      <c r="G69" s="48"/>
    </row>
    <row r="70" spans="2:7" ht="11.25" customHeight="1">
      <c r="B70" s="12"/>
      <c r="D70" s="16"/>
      <c r="E70" s="13"/>
      <c r="G70" s="48"/>
    </row>
    <row r="71" spans="2:5" ht="11.25" customHeight="1">
      <c r="B71" s="139"/>
      <c r="D71" s="16"/>
      <c r="E71" s="13"/>
    </row>
    <row r="72" spans="2:5" ht="11.25" customHeight="1">
      <c r="B72" s="12"/>
      <c r="D72" s="16"/>
      <c r="E72" s="13"/>
    </row>
    <row r="73" spans="2:5" ht="11.25" customHeight="1">
      <c r="B73" s="12"/>
      <c r="D73" s="16"/>
      <c r="E73" s="13"/>
    </row>
    <row r="74" spans="2:5" ht="12.75" customHeight="1">
      <c r="B74" s="139"/>
      <c r="C74" s="151" t="s">
        <v>245</v>
      </c>
      <c r="D74" s="16"/>
      <c r="E74" s="13"/>
    </row>
    <row r="75" spans="2:5" ht="11.25" customHeight="1">
      <c r="B75" s="12"/>
      <c r="D75" s="16"/>
      <c r="E75" s="13"/>
    </row>
    <row r="76" spans="2:5" ht="11.25" customHeight="1">
      <c r="B76" s="12"/>
      <c r="D76" s="16"/>
      <c r="E76" s="13"/>
    </row>
    <row r="77" spans="2:5" ht="11.25" customHeight="1">
      <c r="B77" s="12"/>
      <c r="D77" s="16"/>
      <c r="E77" s="13"/>
    </row>
    <row r="78" spans="2:5" ht="11.25" customHeight="1">
      <c r="B78" s="12"/>
      <c r="D78" s="16"/>
      <c r="E78" s="13"/>
    </row>
    <row r="79" spans="2:5" ht="11.25" customHeight="1">
      <c r="B79" s="12"/>
      <c r="D79" s="16"/>
      <c r="E79" s="13"/>
    </row>
    <row r="80" spans="2:5" ht="11.25" customHeight="1">
      <c r="B80" s="12"/>
      <c r="D80" s="16"/>
      <c r="E80" s="13"/>
    </row>
    <row r="81" spans="2:5" ht="11.25" customHeight="1">
      <c r="B81" s="12"/>
      <c r="D81" s="16"/>
      <c r="E81" s="13"/>
    </row>
    <row r="82" ht="12.75">
      <c r="B82" s="12"/>
    </row>
    <row r="83" ht="12.75">
      <c r="B83" s="12"/>
    </row>
    <row r="84" ht="12.75">
      <c r="B84" s="12"/>
    </row>
    <row r="85" ht="12.75">
      <c r="B85" s="12"/>
    </row>
    <row r="86" ht="12.75">
      <c r="B86" s="12"/>
    </row>
    <row r="87" ht="12.75">
      <c r="B87" s="12"/>
    </row>
    <row r="88" ht="12.75">
      <c r="B88" s="12"/>
    </row>
    <row r="89" ht="12.75">
      <c r="B89" s="12"/>
    </row>
    <row r="90" ht="12.75">
      <c r="B90" s="12"/>
    </row>
  </sheetData>
  <printOptions/>
  <pageMargins left="0.5118110236220472" right="0" top="0.11811023622047245" bottom="0" header="0.2362204724409449" footer="0.2755905511811024"/>
  <pageSetup horizontalDpi="600" verticalDpi="600" orientation="portrait" paperSize="9" scale="90"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7"/>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32.7109375" style="4" customWidth="1"/>
    <col min="4" max="4" width="4.421875" style="4" customWidth="1"/>
    <col min="5" max="5" width="8.7109375" style="11" bestFit="1" customWidth="1"/>
    <col min="6" max="6" width="10.421875" style="11" customWidth="1"/>
    <col min="7" max="7" width="13.00390625" style="11" customWidth="1"/>
    <col min="8" max="8" width="12.421875" style="11" customWidth="1"/>
    <col min="9" max="9" width="14.140625" style="11" customWidth="1"/>
    <col min="10" max="10" width="10.28125" style="11" bestFit="1" customWidth="1"/>
    <col min="11" max="16384" width="9.140625" style="4" customWidth="1"/>
  </cols>
  <sheetData>
    <row r="1" ht="12.75"/>
    <row r="2" ht="12.75"/>
    <row r="3" ht="12.75"/>
    <row r="4" ht="12.75"/>
    <row r="5" ht="16.5" customHeight="1"/>
    <row r="6" ht="16.5" customHeight="1"/>
    <row r="7" ht="15.75">
      <c r="B7" s="1" t="s">
        <v>46</v>
      </c>
    </row>
    <row r="8" ht="15.75">
      <c r="B8" s="1" t="s">
        <v>222</v>
      </c>
    </row>
    <row r="9" ht="15">
      <c r="B9" s="62"/>
    </row>
    <row r="10" spans="2:10" ht="16.5" customHeight="1">
      <c r="B10" s="61"/>
      <c r="E10" s="39"/>
      <c r="F10" s="39"/>
      <c r="G10" s="39"/>
      <c r="H10" s="84"/>
      <c r="I10" s="63" t="s">
        <v>197</v>
      </c>
      <c r="J10" s="47"/>
    </row>
    <row r="11" spans="5:10" ht="16.5" customHeight="1">
      <c r="E11" s="64"/>
      <c r="F11" s="64"/>
      <c r="G11" s="63" t="s">
        <v>43</v>
      </c>
      <c r="H11" s="152" t="s">
        <v>112</v>
      </c>
      <c r="I11" s="63" t="s">
        <v>202</v>
      </c>
      <c r="J11" s="64"/>
    </row>
    <row r="12" spans="5:10" ht="16.5" customHeight="1">
      <c r="E12" s="65" t="s">
        <v>42</v>
      </c>
      <c r="F12" s="65" t="s">
        <v>177</v>
      </c>
      <c r="G12" s="155" t="s">
        <v>208</v>
      </c>
      <c r="H12" s="152" t="s">
        <v>113</v>
      </c>
      <c r="I12" s="63" t="s">
        <v>198</v>
      </c>
      <c r="J12" s="64"/>
    </row>
    <row r="13" spans="5:10" ht="16.5" customHeight="1">
      <c r="E13" s="65" t="s">
        <v>43</v>
      </c>
      <c r="F13" s="65" t="s">
        <v>178</v>
      </c>
      <c r="G13" s="65" t="s">
        <v>13</v>
      </c>
      <c r="H13" s="152" t="s">
        <v>13</v>
      </c>
      <c r="I13" s="63" t="s">
        <v>246</v>
      </c>
      <c r="J13" s="63" t="s">
        <v>44</v>
      </c>
    </row>
    <row r="14" spans="5:10" s="3" customFormat="1" ht="16.5" customHeight="1">
      <c r="E14" s="65" t="s">
        <v>45</v>
      </c>
      <c r="F14" s="65" t="s">
        <v>45</v>
      </c>
      <c r="G14" s="65" t="s">
        <v>45</v>
      </c>
      <c r="H14" s="155" t="s">
        <v>45</v>
      </c>
      <c r="I14" s="65" t="s">
        <v>45</v>
      </c>
      <c r="J14" s="65" t="s">
        <v>45</v>
      </c>
    </row>
    <row r="15" spans="5:10" s="3" customFormat="1" ht="16.5" customHeight="1">
      <c r="E15" s="65"/>
      <c r="F15" s="65"/>
      <c r="G15" s="65"/>
      <c r="H15" s="65"/>
      <c r="I15" s="65"/>
      <c r="J15" s="65"/>
    </row>
    <row r="16" spans="5:10" s="3" customFormat="1" ht="12.75" customHeight="1">
      <c r="E16" s="65"/>
      <c r="F16" s="65"/>
      <c r="G16" s="65"/>
      <c r="H16" s="65"/>
      <c r="I16" s="65"/>
      <c r="J16" s="65"/>
    </row>
    <row r="17" spans="2:10" ht="12.75" customHeight="1">
      <c r="B17" s="4" t="s">
        <v>172</v>
      </c>
      <c r="E17" s="11">
        <v>420005</v>
      </c>
      <c r="F17" s="11">
        <v>0</v>
      </c>
      <c r="G17" s="11">
        <v>0</v>
      </c>
      <c r="H17" s="11">
        <v>587828</v>
      </c>
      <c r="I17" s="11">
        <v>-527359</v>
      </c>
      <c r="J17" s="11">
        <f>SUM(E17:I17)</f>
        <v>480474</v>
      </c>
    </row>
    <row r="18" spans="5:10" ht="6.75" customHeight="1">
      <c r="E18" s="47"/>
      <c r="F18" s="47"/>
      <c r="G18" s="47"/>
      <c r="H18" s="47"/>
      <c r="I18" s="47"/>
      <c r="J18" s="47"/>
    </row>
    <row r="19" spans="2:10" ht="16.5" customHeight="1">
      <c r="B19" s="4" t="s">
        <v>128</v>
      </c>
      <c r="E19" s="47">
        <v>0</v>
      </c>
      <c r="F19" s="47">
        <v>0</v>
      </c>
      <c r="G19" s="47">
        <v>0</v>
      </c>
      <c r="H19" s="47">
        <v>-6757</v>
      </c>
      <c r="I19" s="47">
        <v>0</v>
      </c>
      <c r="J19" s="47">
        <f>SUM(E19:I19)</f>
        <v>-6757</v>
      </c>
    </row>
    <row r="20" spans="2:10" ht="16.5" customHeight="1">
      <c r="B20" s="122" t="s">
        <v>215</v>
      </c>
      <c r="E20" s="47">
        <v>0</v>
      </c>
      <c r="F20" s="47">
        <f>-30512+-25323</f>
        <v>-55835</v>
      </c>
      <c r="G20" s="47">
        <v>0</v>
      </c>
      <c r="H20" s="47">
        <v>0</v>
      </c>
      <c r="I20" s="47">
        <v>0</v>
      </c>
      <c r="J20" s="11">
        <f>SUM(E20:I20)</f>
        <v>-55835</v>
      </c>
    </row>
    <row r="21" ht="16.5" customHeight="1">
      <c r="B21" s="4" t="s">
        <v>249</v>
      </c>
    </row>
    <row r="22" spans="3:10" ht="16.5" customHeight="1">
      <c r="C22" s="122" t="s">
        <v>248</v>
      </c>
      <c r="E22" s="11">
        <v>-33327</v>
      </c>
      <c r="F22" s="11">
        <v>30458</v>
      </c>
      <c r="G22" s="11">
        <v>33327</v>
      </c>
      <c r="H22" s="11">
        <v>-30458</v>
      </c>
      <c r="I22" s="11">
        <v>0</v>
      </c>
      <c r="J22" s="47">
        <f>SUM(E22:I22)</f>
        <v>0</v>
      </c>
    </row>
    <row r="23" spans="2:10" ht="16.5" customHeight="1">
      <c r="B23" s="122" t="s">
        <v>162</v>
      </c>
      <c r="E23" s="47"/>
      <c r="F23" s="47"/>
      <c r="G23" s="47"/>
      <c r="H23" s="47"/>
      <c r="I23" s="47"/>
      <c r="J23" s="47"/>
    </row>
    <row r="24" spans="2:10" ht="16.5" customHeight="1">
      <c r="B24" s="122"/>
      <c r="C24" s="4" t="s">
        <v>207</v>
      </c>
      <c r="E24" s="47">
        <v>0</v>
      </c>
      <c r="F24" s="47">
        <v>0</v>
      </c>
      <c r="G24" s="47">
        <v>0</v>
      </c>
      <c r="H24" s="47">
        <v>4505</v>
      </c>
      <c r="I24" s="47">
        <v>-4505</v>
      </c>
      <c r="J24" s="47">
        <f>SUM(E24:I24)</f>
        <v>0</v>
      </c>
    </row>
    <row r="25" spans="2:10" ht="16.5" customHeight="1">
      <c r="B25" s="4" t="s">
        <v>216</v>
      </c>
      <c r="E25" s="11">
        <v>0</v>
      </c>
      <c r="F25" s="11">
        <v>0</v>
      </c>
      <c r="G25" s="11">
        <v>0</v>
      </c>
      <c r="H25" s="11">
        <v>0</v>
      </c>
      <c r="I25" s="11">
        <f>'Income Statement '!$H$48</f>
        <v>-9544</v>
      </c>
      <c r="J25" s="11">
        <f>SUM(E25:I25)</f>
        <v>-9544</v>
      </c>
    </row>
    <row r="26" ht="16.5" customHeight="1" hidden="1">
      <c r="B26" s="4" t="s">
        <v>165</v>
      </c>
    </row>
    <row r="27" spans="2:10" ht="16.5" customHeight="1" hidden="1">
      <c r="B27" s="4" t="s">
        <v>166</v>
      </c>
      <c r="E27" s="11">
        <v>0</v>
      </c>
      <c r="H27" s="11">
        <v>0</v>
      </c>
      <c r="I27" s="11">
        <v>0</v>
      </c>
      <c r="J27" s="11">
        <f>SUM(E27:I27)</f>
        <v>0</v>
      </c>
    </row>
    <row r="28" ht="16.5" customHeight="1" hidden="1">
      <c r="B28" s="4" t="s">
        <v>167</v>
      </c>
    </row>
    <row r="29" ht="16.5" customHeight="1" hidden="1">
      <c r="B29" s="4" t="s">
        <v>168</v>
      </c>
    </row>
    <row r="30" spans="2:10" ht="16.5" customHeight="1" hidden="1">
      <c r="B30" s="4" t="s">
        <v>169</v>
      </c>
      <c r="E30" s="11">
        <v>0</v>
      </c>
      <c r="H30" s="11">
        <v>0</v>
      </c>
      <c r="I30" s="11">
        <v>0</v>
      </c>
      <c r="J30" s="11">
        <f>SUM(E30:I30)</f>
        <v>0</v>
      </c>
    </row>
    <row r="31" ht="6.75" customHeight="1"/>
    <row r="32" spans="2:10" ht="16.5" customHeight="1" thickBot="1">
      <c r="B32" s="4" t="s">
        <v>227</v>
      </c>
      <c r="C32" s="104"/>
      <c r="D32" s="12"/>
      <c r="E32" s="66">
        <f aca="true" t="shared" si="0" ref="E32:J32">SUM(E17:E30)</f>
        <v>386678</v>
      </c>
      <c r="F32" s="66">
        <f t="shared" si="0"/>
        <v>-25377</v>
      </c>
      <c r="G32" s="66">
        <f t="shared" si="0"/>
        <v>33327</v>
      </c>
      <c r="H32" s="66">
        <f t="shared" si="0"/>
        <v>555118</v>
      </c>
      <c r="I32" s="66">
        <f>SUM(I17:I30)</f>
        <v>-541408</v>
      </c>
      <c r="J32" s="66">
        <f t="shared" si="0"/>
        <v>408338</v>
      </c>
    </row>
    <row r="33" spans="5:10" ht="16.5" customHeight="1">
      <c r="E33" s="4"/>
      <c r="F33" s="4"/>
      <c r="G33" s="4"/>
      <c r="H33" s="4"/>
      <c r="I33" s="4"/>
      <c r="J33" s="4"/>
    </row>
    <row r="34" spans="5:10" ht="16.5" customHeight="1">
      <c r="E34" s="4"/>
      <c r="F34" s="4"/>
      <c r="G34" s="4"/>
      <c r="H34" s="4"/>
      <c r="I34" s="4"/>
      <c r="J34" s="4"/>
    </row>
    <row r="35" spans="2:10" ht="12.75" customHeight="1">
      <c r="B35" s="4" t="s">
        <v>145</v>
      </c>
      <c r="E35" s="11">
        <v>369750</v>
      </c>
      <c r="F35" s="11">
        <v>0</v>
      </c>
      <c r="G35" s="11">
        <v>0</v>
      </c>
      <c r="H35" s="11">
        <v>585183</v>
      </c>
      <c r="I35" s="11">
        <v>608263</v>
      </c>
      <c r="J35" s="11">
        <f>SUM(E35:I35)</f>
        <v>1563196</v>
      </c>
    </row>
    <row r="36" spans="5:10" ht="6.75" customHeight="1">
      <c r="E36" s="47"/>
      <c r="F36" s="47"/>
      <c r="G36" s="47"/>
      <c r="H36" s="47"/>
      <c r="I36" s="47"/>
      <c r="J36" s="47"/>
    </row>
    <row r="37" spans="2:10" ht="16.5" customHeight="1">
      <c r="B37" s="4" t="s">
        <v>128</v>
      </c>
      <c r="E37" s="47">
        <v>0</v>
      </c>
      <c r="F37" s="47">
        <v>0</v>
      </c>
      <c r="G37" s="47">
        <v>0</v>
      </c>
      <c r="H37" s="47">
        <v>-95</v>
      </c>
      <c r="I37" s="47">
        <v>0</v>
      </c>
      <c r="J37" s="47">
        <f>SUM(E37:I37)</f>
        <v>-95</v>
      </c>
    </row>
    <row r="38" spans="2:10" ht="16.5" customHeight="1">
      <c r="B38" s="4" t="s">
        <v>151</v>
      </c>
      <c r="E38" s="47">
        <v>0</v>
      </c>
      <c r="F38" s="47">
        <v>0</v>
      </c>
      <c r="G38" s="47">
        <v>0</v>
      </c>
      <c r="H38" s="47">
        <v>-272</v>
      </c>
      <c r="I38" s="47">
        <v>0</v>
      </c>
      <c r="J38" s="47">
        <f>SUM(E38:I38)</f>
        <v>-272</v>
      </c>
    </row>
    <row r="39" ht="16.5" customHeight="1">
      <c r="B39" s="4" t="s">
        <v>228</v>
      </c>
    </row>
    <row r="40" spans="2:10" ht="16.5" customHeight="1">
      <c r="B40" s="122" t="s">
        <v>229</v>
      </c>
      <c r="E40" s="47">
        <v>0</v>
      </c>
      <c r="F40" s="47">
        <v>0</v>
      </c>
      <c r="G40" s="47">
        <v>0</v>
      </c>
      <c r="H40" s="47">
        <v>-4505</v>
      </c>
      <c r="I40" s="47">
        <v>0</v>
      </c>
      <c r="J40" s="11">
        <f>SUM(E40:I40)</f>
        <v>-4505</v>
      </c>
    </row>
    <row r="41" spans="2:10" ht="16.5" customHeight="1">
      <c r="B41" s="4" t="s">
        <v>194</v>
      </c>
      <c r="E41" s="47">
        <v>36975</v>
      </c>
      <c r="F41" s="47">
        <v>0</v>
      </c>
      <c r="G41" s="47">
        <v>0</v>
      </c>
      <c r="H41" s="47">
        <v>0</v>
      </c>
      <c r="I41" s="47">
        <v>0</v>
      </c>
      <c r="J41" s="11">
        <f>SUM(E41:I41)</f>
        <v>36975</v>
      </c>
    </row>
    <row r="42" spans="2:10" ht="16.5" customHeight="1">
      <c r="B42" s="4" t="s">
        <v>176</v>
      </c>
      <c r="E42" s="11">
        <v>0</v>
      </c>
      <c r="F42" s="11">
        <v>0</v>
      </c>
      <c r="G42" s="11">
        <v>0</v>
      </c>
      <c r="H42" s="11">
        <v>0</v>
      </c>
      <c r="I42" s="11">
        <v>9145</v>
      </c>
      <c r="J42" s="11">
        <f>SUM(E42:I42)</f>
        <v>9145</v>
      </c>
    </row>
    <row r="43" ht="16.5" customHeight="1">
      <c r="B43" s="4" t="s">
        <v>232</v>
      </c>
    </row>
    <row r="44" spans="3:10" ht="16.5" customHeight="1">
      <c r="C44" s="104" t="s">
        <v>231</v>
      </c>
      <c r="E44" s="11">
        <v>0</v>
      </c>
      <c r="F44" s="11">
        <v>0</v>
      </c>
      <c r="G44" s="11">
        <v>0</v>
      </c>
      <c r="H44" s="11">
        <v>0</v>
      </c>
      <c r="I44" s="11">
        <v>-10649</v>
      </c>
      <c r="J44" s="11">
        <f>SUM(E44:I44)</f>
        <v>-10649</v>
      </c>
    </row>
    <row r="45" ht="6.75" customHeight="1">
      <c r="C45" s="104"/>
    </row>
    <row r="46" spans="2:10" ht="16.5" customHeight="1" thickBot="1">
      <c r="B46" s="4" t="s">
        <v>230</v>
      </c>
      <c r="C46" s="104"/>
      <c r="D46" s="12"/>
      <c r="E46" s="66">
        <f>SUM(E35:E44)</f>
        <v>406725</v>
      </c>
      <c r="F46" s="66">
        <f>SUM(F35:F44)</f>
        <v>0</v>
      </c>
      <c r="G46" s="66">
        <v>0</v>
      </c>
      <c r="H46" s="66">
        <f>SUM(H35:H44)</f>
        <v>580311</v>
      </c>
      <c r="I46" s="66">
        <f>SUM(I35:I44)</f>
        <v>606759</v>
      </c>
      <c r="J46" s="66">
        <f>SUM(J35:J44)</f>
        <v>1593795</v>
      </c>
    </row>
    <row r="47" spans="5:10" ht="16.5" customHeight="1">
      <c r="E47" s="4"/>
      <c r="F47" s="4"/>
      <c r="G47" s="4"/>
      <c r="H47" s="4"/>
      <c r="I47" s="4"/>
      <c r="J47" s="4"/>
    </row>
    <row r="65" ht="9" customHeight="1"/>
  </sheetData>
  <printOptions/>
  <pageMargins left="0.59" right="0.19" top="0.46" bottom="0.51" header="0.23" footer="0.26"/>
  <pageSetup horizontalDpi="600" verticalDpi="600" orientation="portrait" paperSize="9" scale="85"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74"/>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7.421875" style="4" customWidth="1"/>
    <col min="6" max="6" width="13.140625" style="4" customWidth="1"/>
    <col min="7" max="7" width="2.8515625" style="22"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7" ht="15.75">
      <c r="B7" s="1" t="s">
        <v>47</v>
      </c>
    </row>
    <row r="8" spans="2:5" ht="15.75">
      <c r="B8" s="1" t="s">
        <v>222</v>
      </c>
      <c r="C8" s="62"/>
      <c r="D8" s="62"/>
      <c r="E8" s="62"/>
    </row>
    <row r="9" spans="2:5" ht="9" customHeight="1">
      <c r="B9" s="1"/>
      <c r="C9" s="62"/>
      <c r="D9" s="62"/>
      <c r="E9" s="62"/>
    </row>
    <row r="10" spans="2:8" ht="15.75">
      <c r="B10" s="1"/>
      <c r="C10" s="62"/>
      <c r="D10" s="62"/>
      <c r="E10" s="62"/>
      <c r="F10" s="21" t="s">
        <v>115</v>
      </c>
      <c r="G10" s="5"/>
      <c r="H10" s="21" t="s">
        <v>115</v>
      </c>
    </row>
    <row r="11" spans="2:10" ht="12.75">
      <c r="B11" s="2"/>
      <c r="F11" s="21" t="s">
        <v>233</v>
      </c>
      <c r="G11" s="5"/>
      <c r="H11" s="21" t="s">
        <v>233</v>
      </c>
      <c r="J11" s="2"/>
    </row>
    <row r="12" spans="6:10" ht="12.75">
      <c r="F12" s="102" t="s">
        <v>225</v>
      </c>
      <c r="G12" s="108"/>
      <c r="H12" s="102" t="s">
        <v>226</v>
      </c>
      <c r="J12" s="2"/>
    </row>
    <row r="13" spans="6:10" ht="12.75">
      <c r="F13" s="102"/>
      <c r="G13" s="38"/>
      <c r="H13" s="102"/>
      <c r="J13" s="2"/>
    </row>
    <row r="14" spans="6:10" ht="12.75">
      <c r="F14" s="102"/>
      <c r="G14" s="38"/>
      <c r="H14" s="102"/>
      <c r="J14" s="2"/>
    </row>
    <row r="15" spans="2:11" ht="15.75" customHeight="1">
      <c r="B15" s="87"/>
      <c r="C15" s="87"/>
      <c r="D15" s="87"/>
      <c r="E15" s="87"/>
      <c r="F15" s="124" t="s">
        <v>45</v>
      </c>
      <c r="G15" s="109"/>
      <c r="H15" s="124" t="s">
        <v>45</v>
      </c>
      <c r="J15" s="88"/>
      <c r="K15" s="88"/>
    </row>
    <row r="16" spans="1:11" s="87" customFormat="1" ht="14.25">
      <c r="A16" s="4"/>
      <c r="B16" s="4" t="s">
        <v>106</v>
      </c>
      <c r="C16" s="4"/>
      <c r="D16" s="4"/>
      <c r="E16" s="4"/>
      <c r="F16" s="47"/>
      <c r="G16" s="47"/>
      <c r="J16" s="88"/>
      <c r="K16" s="88"/>
    </row>
    <row r="17" spans="1:11" s="87" customFormat="1" ht="3.75" customHeight="1">
      <c r="A17" s="4"/>
      <c r="B17" s="4"/>
      <c r="C17" s="4"/>
      <c r="D17" s="4"/>
      <c r="E17" s="4"/>
      <c r="F17" s="47"/>
      <c r="G17" s="47"/>
      <c r="J17" s="88"/>
      <c r="K17" s="88"/>
    </row>
    <row r="18" spans="4:11" ht="12.75" customHeight="1">
      <c r="D18" s="4" t="s">
        <v>206</v>
      </c>
      <c r="F18" s="47">
        <f>'Income Statement '!$H$38</f>
        <v>-6935</v>
      </c>
      <c r="G18" s="47"/>
      <c r="H18" s="112">
        <v>7102</v>
      </c>
      <c r="J18" s="91"/>
      <c r="K18" s="88"/>
    </row>
    <row r="19" spans="6:11" ht="3.75" customHeight="1">
      <c r="F19" s="47"/>
      <c r="G19" s="47"/>
      <c r="H19" s="112"/>
      <c r="J19" s="91"/>
      <c r="K19" s="88"/>
    </row>
    <row r="20" spans="4:11" ht="15">
      <c r="D20" s="4" t="s">
        <v>175</v>
      </c>
      <c r="F20" s="47"/>
      <c r="G20" s="47"/>
      <c r="H20" s="112"/>
      <c r="J20" s="91"/>
      <c r="K20" s="88"/>
    </row>
    <row r="21" spans="4:11" ht="15">
      <c r="D21" s="4" t="s">
        <v>148</v>
      </c>
      <c r="F21" s="47">
        <f>-'Income Statement '!$H$35</f>
        <v>3264</v>
      </c>
      <c r="G21" s="47"/>
      <c r="H21" s="112">
        <v>-17279</v>
      </c>
      <c r="J21" s="91"/>
      <c r="K21" s="88"/>
    </row>
    <row r="22" spans="4:11" ht="15">
      <c r="D22" s="4" t="s">
        <v>234</v>
      </c>
      <c r="F22" s="47">
        <v>0</v>
      </c>
      <c r="G22" s="47"/>
      <c r="H22" s="112">
        <v>920</v>
      </c>
      <c r="J22" s="91"/>
      <c r="K22" s="88"/>
    </row>
    <row r="23" spans="4:11" ht="15">
      <c r="D23" s="4" t="s">
        <v>214</v>
      </c>
      <c r="F23" s="47">
        <v>808</v>
      </c>
      <c r="G23" s="47"/>
      <c r="H23" s="6">
        <v>0</v>
      </c>
      <c r="J23" s="91"/>
      <c r="K23" s="88"/>
    </row>
    <row r="24" spans="4:11" ht="15">
      <c r="D24" s="4" t="s">
        <v>121</v>
      </c>
      <c r="F24" s="47">
        <v>3592</v>
      </c>
      <c r="G24" s="47"/>
      <c r="H24" s="112">
        <v>10018</v>
      </c>
      <c r="J24" s="91"/>
      <c r="K24" s="88"/>
    </row>
    <row r="25" spans="6:14" ht="3.75" customHeight="1">
      <c r="F25" s="44"/>
      <c r="G25" s="47"/>
      <c r="H25" s="118"/>
      <c r="J25" s="89"/>
      <c r="K25" s="90"/>
      <c r="L25" s="22"/>
      <c r="M25" s="22"/>
      <c r="N25" s="22"/>
    </row>
    <row r="26" spans="4:14" ht="15">
      <c r="D26" s="4" t="s">
        <v>241</v>
      </c>
      <c r="F26" s="47">
        <f>SUM(F18:F24)</f>
        <v>729</v>
      </c>
      <c r="G26" s="47"/>
      <c r="H26" s="47">
        <f>SUM(H18:H24)</f>
        <v>761</v>
      </c>
      <c r="J26" s="89"/>
      <c r="K26" s="90"/>
      <c r="L26" s="22"/>
      <c r="M26" s="22"/>
      <c r="N26" s="22"/>
    </row>
    <row r="27" spans="6:14" ht="5.25" customHeight="1">
      <c r="F27" s="47"/>
      <c r="G27" s="47"/>
      <c r="H27" s="112"/>
      <c r="J27" s="89"/>
      <c r="K27" s="90"/>
      <c r="L27" s="22"/>
      <c r="M27" s="22"/>
      <c r="N27" s="22"/>
    </row>
    <row r="28" spans="4:14" ht="12" customHeight="1">
      <c r="D28" s="4" t="s">
        <v>109</v>
      </c>
      <c r="F28" s="44">
        <v>-19887</v>
      </c>
      <c r="G28" s="47"/>
      <c r="H28" s="118">
        <v>-2192</v>
      </c>
      <c r="J28" s="89"/>
      <c r="K28" s="90"/>
      <c r="L28" s="22"/>
      <c r="M28" s="22"/>
      <c r="N28" s="22"/>
    </row>
    <row r="29" spans="6:14" ht="3.75" customHeight="1">
      <c r="F29" s="47"/>
      <c r="G29" s="47"/>
      <c r="H29" s="119"/>
      <c r="J29" s="89"/>
      <c r="K29" s="90"/>
      <c r="L29" s="22"/>
      <c r="M29" s="22"/>
      <c r="N29" s="22"/>
    </row>
    <row r="30" spans="4:14" ht="15">
      <c r="D30" s="4" t="s">
        <v>199</v>
      </c>
      <c r="F30" s="47">
        <f>SUM(F26:F28)</f>
        <v>-19158</v>
      </c>
      <c r="G30" s="47"/>
      <c r="H30" s="47">
        <f>SUM(H26:H28)</f>
        <v>-1431</v>
      </c>
      <c r="J30" s="89"/>
      <c r="K30" s="90"/>
      <c r="L30" s="22"/>
      <c r="M30" s="22"/>
      <c r="N30" s="22"/>
    </row>
    <row r="31" spans="6:14" ht="5.25" customHeight="1">
      <c r="F31" s="47"/>
      <c r="G31" s="47"/>
      <c r="H31" s="112"/>
      <c r="J31" s="89"/>
      <c r="K31" s="90"/>
      <c r="L31" s="22"/>
      <c r="M31" s="22"/>
      <c r="N31" s="22"/>
    </row>
    <row r="32" spans="4:14" ht="15">
      <c r="D32" s="4" t="s">
        <v>134</v>
      </c>
      <c r="F32" s="47">
        <v>-12827</v>
      </c>
      <c r="G32" s="47"/>
      <c r="H32" s="112">
        <v>-13567</v>
      </c>
      <c r="J32" s="89"/>
      <c r="K32" s="90"/>
      <c r="L32" s="22"/>
      <c r="M32" s="22"/>
      <c r="N32" s="22"/>
    </row>
    <row r="33" spans="4:14" ht="15">
      <c r="D33" s="4" t="s">
        <v>135</v>
      </c>
      <c r="F33" s="47">
        <v>8412</v>
      </c>
      <c r="G33" s="47"/>
      <c r="H33" s="112">
        <v>5912</v>
      </c>
      <c r="J33" s="89"/>
      <c r="K33" s="90"/>
      <c r="L33" s="22"/>
      <c r="M33" s="22"/>
      <c r="N33" s="22"/>
    </row>
    <row r="34" spans="4:14" ht="15">
      <c r="D34" s="4" t="s">
        <v>139</v>
      </c>
      <c r="F34" s="47">
        <v>71</v>
      </c>
      <c r="G34" s="47"/>
      <c r="H34" s="112">
        <v>70</v>
      </c>
      <c r="J34" s="89"/>
      <c r="K34" s="90"/>
      <c r="L34" s="22"/>
      <c r="M34" s="22"/>
      <c r="N34" s="22"/>
    </row>
    <row r="35" spans="4:14" ht="15">
      <c r="D35" s="4" t="s">
        <v>136</v>
      </c>
      <c r="F35" s="47">
        <v>-1931</v>
      </c>
      <c r="G35" s="47"/>
      <c r="H35" s="112">
        <v>-10600</v>
      </c>
      <c r="J35" s="89"/>
      <c r="K35" s="90"/>
      <c r="L35" s="22"/>
      <c r="M35" s="22"/>
      <c r="N35" s="22"/>
    </row>
    <row r="36" spans="4:14" ht="15">
      <c r="D36" s="4" t="s">
        <v>195</v>
      </c>
      <c r="F36" s="47">
        <v>19</v>
      </c>
      <c r="G36" s="47"/>
      <c r="H36" s="112">
        <v>696</v>
      </c>
      <c r="J36" s="89"/>
      <c r="K36" s="90"/>
      <c r="L36" s="22"/>
      <c r="M36" s="22"/>
      <c r="N36" s="22"/>
    </row>
    <row r="37" spans="4:14" ht="15">
      <c r="D37" s="4" t="s">
        <v>200</v>
      </c>
      <c r="F37" s="105">
        <f>SUM(F30:F36)</f>
        <v>-25414</v>
      </c>
      <c r="G37" s="47"/>
      <c r="H37" s="120">
        <f>SUM(H30:H36)</f>
        <v>-18920</v>
      </c>
      <c r="J37" s="89"/>
      <c r="K37" s="90"/>
      <c r="L37" s="22"/>
      <c r="M37" s="22"/>
      <c r="N37" s="22"/>
    </row>
    <row r="38" spans="6:14" ht="1.5" customHeight="1">
      <c r="F38" s="47"/>
      <c r="G38" s="47"/>
      <c r="H38" s="112"/>
      <c r="J38" s="89"/>
      <c r="K38" s="90"/>
      <c r="L38" s="22"/>
      <c r="M38" s="22"/>
      <c r="N38" s="22"/>
    </row>
    <row r="39" spans="2:14" ht="15">
      <c r="B39" s="4" t="s">
        <v>107</v>
      </c>
      <c r="H39" s="112"/>
      <c r="J39" s="89"/>
      <c r="K39" s="90"/>
      <c r="L39" s="22"/>
      <c r="M39" s="22"/>
      <c r="N39" s="22"/>
    </row>
    <row r="40" spans="4:14" ht="15">
      <c r="D40" s="4" t="s">
        <v>122</v>
      </c>
      <c r="F40" s="47">
        <v>-1295</v>
      </c>
      <c r="G40" s="47"/>
      <c r="H40" s="112">
        <v>-1813</v>
      </c>
      <c r="J40" s="89"/>
      <c r="K40" s="90"/>
      <c r="L40" s="22"/>
      <c r="M40" s="22"/>
      <c r="N40" s="22"/>
    </row>
    <row r="41" spans="4:14" ht="15">
      <c r="D41" s="4" t="s">
        <v>192</v>
      </c>
      <c r="F41" s="47">
        <v>-2120</v>
      </c>
      <c r="G41" s="47"/>
      <c r="H41" s="141">
        <v>0</v>
      </c>
      <c r="J41" s="89"/>
      <c r="K41" s="90"/>
      <c r="L41" s="22"/>
      <c r="M41" s="22"/>
      <c r="N41" s="22"/>
    </row>
    <row r="42" spans="4:14" ht="15">
      <c r="D42" s="4" t="s">
        <v>213</v>
      </c>
      <c r="F42" s="47">
        <v>8400</v>
      </c>
      <c r="G42" s="47"/>
      <c r="H42" s="141">
        <v>0</v>
      </c>
      <c r="J42" s="89"/>
      <c r="K42" s="90"/>
      <c r="L42" s="22"/>
      <c r="M42" s="22"/>
      <c r="N42" s="22"/>
    </row>
    <row r="43" spans="4:14" ht="15">
      <c r="D43" s="4" t="s">
        <v>193</v>
      </c>
      <c r="F43" s="47">
        <v>192332</v>
      </c>
      <c r="G43" s="47"/>
      <c r="H43" s="141">
        <v>0</v>
      </c>
      <c r="J43" s="89"/>
      <c r="K43" s="90"/>
      <c r="L43" s="22"/>
      <c r="M43" s="22"/>
      <c r="N43" s="22"/>
    </row>
    <row r="44" spans="4:14" ht="15">
      <c r="D44" s="4" t="s">
        <v>138</v>
      </c>
      <c r="F44" s="47">
        <v>20</v>
      </c>
      <c r="G44" s="47"/>
      <c r="H44" s="11">
        <v>82</v>
      </c>
      <c r="J44" s="89"/>
      <c r="K44" s="90"/>
      <c r="L44" s="22"/>
      <c r="M44" s="22"/>
      <c r="N44" s="22"/>
    </row>
    <row r="45" spans="4:14" ht="15">
      <c r="D45" s="4" t="s">
        <v>127</v>
      </c>
      <c r="F45" s="148">
        <v>0</v>
      </c>
      <c r="G45" s="47"/>
      <c r="H45" s="112">
        <v>-25113</v>
      </c>
      <c r="J45" s="89"/>
      <c r="K45" s="90"/>
      <c r="L45" s="22"/>
      <c r="M45" s="22"/>
      <c r="N45" s="22"/>
    </row>
    <row r="46" spans="4:14" ht="15">
      <c r="D46" s="4" t="s">
        <v>149</v>
      </c>
      <c r="F46" s="141">
        <v>0</v>
      </c>
      <c r="G46" s="4"/>
      <c r="H46" s="11">
        <v>10074</v>
      </c>
      <c r="J46" s="89"/>
      <c r="K46" s="90"/>
      <c r="L46" s="22"/>
      <c r="M46" s="22"/>
      <c r="N46" s="22"/>
    </row>
    <row r="47" spans="6:14" ht="2.25" customHeight="1">
      <c r="F47" s="84"/>
      <c r="G47" s="84"/>
      <c r="H47" s="112"/>
      <c r="J47" s="89"/>
      <c r="K47" s="90"/>
      <c r="L47" s="22"/>
      <c r="M47" s="22"/>
      <c r="N47" s="22"/>
    </row>
    <row r="48" spans="4:14" ht="15">
      <c r="D48" s="4" t="s">
        <v>182</v>
      </c>
      <c r="F48" s="105">
        <f>SUM(F40:F47)</f>
        <v>197337</v>
      </c>
      <c r="G48" s="47"/>
      <c r="H48" s="120">
        <f>SUM(H40:H47)</f>
        <v>-16770</v>
      </c>
      <c r="J48" s="89"/>
      <c r="K48" s="90"/>
      <c r="L48" s="22"/>
      <c r="M48" s="22"/>
      <c r="N48" s="22"/>
    </row>
    <row r="49" spans="6:14" ht="2.25" customHeight="1">
      <c r="F49" s="47"/>
      <c r="G49" s="47"/>
      <c r="H49" s="112"/>
      <c r="J49" s="89"/>
      <c r="K49" s="90"/>
      <c r="L49" s="22"/>
      <c r="M49" s="22"/>
      <c r="N49" s="22"/>
    </row>
    <row r="50" spans="2:14" ht="15">
      <c r="B50" s="4" t="s">
        <v>108</v>
      </c>
      <c r="F50" s="47"/>
      <c r="G50" s="47"/>
      <c r="H50" s="112"/>
      <c r="J50" s="89"/>
      <c r="K50" s="90"/>
      <c r="L50" s="22"/>
      <c r="M50" s="22"/>
      <c r="N50" s="22"/>
    </row>
    <row r="51" spans="6:14" ht="1.5" customHeight="1">
      <c r="F51" s="47"/>
      <c r="G51" s="47"/>
      <c r="H51" s="112"/>
      <c r="J51" s="89"/>
      <c r="K51" s="90"/>
      <c r="L51" s="22"/>
      <c r="M51" s="22"/>
      <c r="N51" s="22"/>
    </row>
    <row r="52" spans="4:14" ht="15">
      <c r="D52" s="4" t="s">
        <v>173</v>
      </c>
      <c r="F52" s="47">
        <v>-72475</v>
      </c>
      <c r="G52" s="47"/>
      <c r="H52" s="112">
        <v>-9730</v>
      </c>
      <c r="J52" s="89"/>
      <c r="K52" s="90"/>
      <c r="L52" s="22"/>
      <c r="M52" s="22"/>
      <c r="N52" s="22"/>
    </row>
    <row r="53" spans="4:14" ht="15">
      <c r="D53" s="4" t="s">
        <v>188</v>
      </c>
      <c r="F53" s="47">
        <v>-55835</v>
      </c>
      <c r="G53" s="47"/>
      <c r="H53" s="141">
        <v>0</v>
      </c>
      <c r="J53" s="89"/>
      <c r="K53" s="90"/>
      <c r="L53" s="22"/>
      <c r="M53" s="22"/>
      <c r="N53" s="22"/>
    </row>
    <row r="54" spans="4:14" ht="15">
      <c r="D54" s="4" t="s">
        <v>179</v>
      </c>
      <c r="F54" s="47">
        <v>-82</v>
      </c>
      <c r="G54" s="47"/>
      <c r="H54" s="129">
        <v>45</v>
      </c>
      <c r="J54" s="89"/>
      <c r="K54" s="90"/>
      <c r="L54" s="22"/>
      <c r="M54" s="22"/>
      <c r="N54" s="22"/>
    </row>
    <row r="55" spans="4:14" ht="15">
      <c r="D55" s="4" t="s">
        <v>196</v>
      </c>
      <c r="F55" s="47">
        <v>0</v>
      </c>
      <c r="G55" s="47"/>
      <c r="H55" s="112">
        <v>36975</v>
      </c>
      <c r="J55" s="89"/>
      <c r="K55" s="90"/>
      <c r="L55" s="22"/>
      <c r="M55" s="22"/>
      <c r="N55" s="22"/>
    </row>
    <row r="56" spans="4:14" ht="15">
      <c r="D56" s="4" t="s">
        <v>151</v>
      </c>
      <c r="F56" s="47">
        <v>0</v>
      </c>
      <c r="G56" s="47"/>
      <c r="H56" s="112">
        <v>-272</v>
      </c>
      <c r="J56" s="89"/>
      <c r="K56" s="90"/>
      <c r="L56" s="22"/>
      <c r="M56" s="22"/>
      <c r="N56" s="22"/>
    </row>
    <row r="57" spans="4:14" ht="15">
      <c r="D57" s="4" t="s">
        <v>156</v>
      </c>
      <c r="F57" s="47">
        <v>0</v>
      </c>
      <c r="G57" s="47"/>
      <c r="H57" s="112">
        <v>-10649</v>
      </c>
      <c r="J57" s="89"/>
      <c r="K57" s="90"/>
      <c r="L57" s="22"/>
      <c r="M57" s="22"/>
      <c r="N57" s="22"/>
    </row>
    <row r="58" spans="7:14" ht="15">
      <c r="G58" s="4"/>
      <c r="J58" s="89"/>
      <c r="K58" s="90"/>
      <c r="L58" s="22"/>
      <c r="M58" s="22"/>
      <c r="N58" s="22"/>
    </row>
    <row r="59" spans="6:14" ht="3" customHeight="1">
      <c r="F59" s="106"/>
      <c r="G59" s="110"/>
      <c r="H59" s="112"/>
      <c r="J59" s="94"/>
      <c r="K59" s="95"/>
      <c r="L59" s="22"/>
      <c r="M59" s="22"/>
      <c r="N59" s="22"/>
    </row>
    <row r="60" spans="4:14" ht="15">
      <c r="D60" s="4" t="s">
        <v>201</v>
      </c>
      <c r="F60" s="105">
        <f>SUM(F52:F59)</f>
        <v>-128392</v>
      </c>
      <c r="G60" s="47"/>
      <c r="H60" s="120">
        <f>SUM(H52:H57)</f>
        <v>16369</v>
      </c>
      <c r="J60" s="89"/>
      <c r="K60" s="90"/>
      <c r="L60" s="22"/>
      <c r="M60" s="22"/>
      <c r="N60" s="22"/>
    </row>
    <row r="61" spans="6:14" ht="2.25" customHeight="1">
      <c r="F61" s="47"/>
      <c r="G61" s="47"/>
      <c r="H61" s="112"/>
      <c r="J61" s="89"/>
      <c r="K61" s="90"/>
      <c r="L61" s="22"/>
      <c r="M61" s="22"/>
      <c r="N61" s="22"/>
    </row>
    <row r="62" spans="2:14" ht="15">
      <c r="B62" s="4" t="s">
        <v>163</v>
      </c>
      <c r="F62" s="47">
        <f>+F37+F48+F60</f>
        <v>43531</v>
      </c>
      <c r="G62" s="47"/>
      <c r="H62" s="47">
        <f>+H37+H48+H60</f>
        <v>-19321</v>
      </c>
      <c r="J62" s="89"/>
      <c r="K62" s="90"/>
      <c r="L62" s="22"/>
      <c r="M62" s="22"/>
      <c r="N62" s="22"/>
    </row>
    <row r="63" spans="6:14" ht="2.25" customHeight="1">
      <c r="F63" s="47"/>
      <c r="G63" s="47"/>
      <c r="H63" s="112"/>
      <c r="J63" s="89"/>
      <c r="K63" s="90"/>
      <c r="L63" s="22"/>
      <c r="M63" s="22"/>
      <c r="N63" s="22"/>
    </row>
    <row r="64" spans="2:14" ht="15">
      <c r="B64" s="4" t="s">
        <v>130</v>
      </c>
      <c r="F64" s="47">
        <v>-1406</v>
      </c>
      <c r="G64" s="47"/>
      <c r="H64" s="112">
        <v>-57</v>
      </c>
      <c r="J64" s="89"/>
      <c r="K64" s="90"/>
      <c r="L64" s="22"/>
      <c r="M64" s="22"/>
      <c r="N64" s="22"/>
    </row>
    <row r="65" spans="6:14" ht="3" customHeight="1">
      <c r="F65" s="47"/>
      <c r="G65" s="47"/>
      <c r="H65" s="112"/>
      <c r="J65" s="89"/>
      <c r="K65" s="90"/>
      <c r="L65" s="22"/>
      <c r="M65" s="22"/>
      <c r="N65" s="22"/>
    </row>
    <row r="66" spans="2:14" ht="14.25">
      <c r="B66" s="4" t="s">
        <v>160</v>
      </c>
      <c r="F66" s="47">
        <v>302278</v>
      </c>
      <c r="G66" s="47"/>
      <c r="H66" s="112">
        <v>283083</v>
      </c>
      <c r="J66" s="92"/>
      <c r="K66" s="92"/>
      <c r="L66" s="22"/>
      <c r="M66" s="22"/>
      <c r="N66" s="22"/>
    </row>
    <row r="67" spans="6:14" ht="3.75" customHeight="1">
      <c r="F67" s="47"/>
      <c r="G67" s="47"/>
      <c r="H67" s="112"/>
      <c r="J67" s="89"/>
      <c r="K67" s="90"/>
      <c r="L67" s="22"/>
      <c r="M67" s="22"/>
      <c r="N67" s="22"/>
    </row>
    <row r="68" spans="2:14" ht="13.5" customHeight="1" thickBot="1">
      <c r="B68" s="4" t="s">
        <v>235</v>
      </c>
      <c r="F68" s="66">
        <f>SUM(F62:F66)</f>
        <v>344403</v>
      </c>
      <c r="G68" s="47"/>
      <c r="H68" s="121">
        <f>SUM(H62:H66)</f>
        <v>263705</v>
      </c>
      <c r="J68" s="89"/>
      <c r="K68" s="90"/>
      <c r="L68" s="22"/>
      <c r="M68" s="22"/>
      <c r="N68" s="22"/>
    </row>
    <row r="69" spans="6:14" ht="13.5" customHeight="1">
      <c r="F69" s="11"/>
      <c r="G69" s="47"/>
      <c r="H69" s="47"/>
      <c r="J69" s="89"/>
      <c r="K69" s="90"/>
      <c r="L69" s="22"/>
      <c r="M69" s="22"/>
      <c r="N69" s="22"/>
    </row>
    <row r="70" spans="2:14" ht="5.25" customHeight="1">
      <c r="B70" s="87"/>
      <c r="C70" s="87"/>
      <c r="D70" s="87"/>
      <c r="E70" s="87"/>
      <c r="F70" s="87"/>
      <c r="G70" s="92"/>
      <c r="H70" s="87"/>
      <c r="I70" s="90"/>
      <c r="J70" s="89"/>
      <c r="K70" s="90"/>
      <c r="L70" s="22"/>
      <c r="M70" s="22"/>
      <c r="N70" s="22"/>
    </row>
    <row r="71" spans="2:11" s="22" customFormat="1" ht="14.25">
      <c r="B71" s="92"/>
      <c r="C71" s="92"/>
      <c r="D71" s="92"/>
      <c r="E71" s="92"/>
      <c r="F71" s="92"/>
      <c r="G71" s="92"/>
      <c r="H71" s="92"/>
      <c r="I71" s="93"/>
      <c r="J71" s="90"/>
      <c r="K71" s="90"/>
    </row>
    <row r="72" spans="2:11" s="22" customFormat="1" ht="15">
      <c r="B72" s="92"/>
      <c r="C72" s="92"/>
      <c r="D72" s="92"/>
      <c r="E72" s="92"/>
      <c r="F72" s="92"/>
      <c r="G72" s="92"/>
      <c r="H72" s="92"/>
      <c r="I72" s="90"/>
      <c r="J72" s="89"/>
      <c r="K72" s="90"/>
    </row>
    <row r="73" spans="2:11" s="22" customFormat="1" ht="15">
      <c r="B73" s="92"/>
      <c r="C73" s="92"/>
      <c r="D73" s="92"/>
      <c r="E73" s="92"/>
      <c r="F73" s="164"/>
      <c r="G73" s="92"/>
      <c r="H73" s="92"/>
      <c r="I73" s="90"/>
      <c r="J73" s="89"/>
      <c r="K73" s="90"/>
    </row>
    <row r="74" ht="12.75">
      <c r="I74" s="22"/>
    </row>
  </sheetData>
  <printOptions/>
  <pageMargins left="0.6299212598425197" right="0.35433070866141736" top="0.11811023622047245" bottom="0" header="0.2362204724409449" footer="0.2755905511811024"/>
  <pageSetup horizontalDpi="600" verticalDpi="600" orientation="portrait" paperSize="9" scale="9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H121"/>
  <sheetViews>
    <sheetView showGridLines="0" zoomScaleSheetLayoutView="100" workbookViewId="0" topLeftCell="A1">
      <selection activeCell="A1" sqref="A1"/>
    </sheetView>
  </sheetViews>
  <sheetFormatPr defaultColWidth="9.140625" defaultRowHeight="12.75"/>
  <cols>
    <col min="1" max="1" width="3.00390625" style="17" customWidth="1"/>
    <col min="2" max="2" width="3.140625" style="19" customWidth="1"/>
    <col min="3" max="3" width="43.28125" style="19" customWidth="1"/>
    <col min="4" max="4" width="11.421875" style="19" customWidth="1"/>
    <col min="5" max="5" width="13.28125" style="19" customWidth="1"/>
    <col min="6" max="6" width="12.140625" style="19" customWidth="1"/>
    <col min="7" max="7" width="11.7109375" style="19" customWidth="1"/>
    <col min="8" max="8" width="2.7109375" style="19" customWidth="1"/>
    <col min="9" max="16384" width="9.140625" style="19" customWidth="1"/>
  </cols>
  <sheetData>
    <row r="1" ht="12.75"/>
    <row r="2" ht="12.75"/>
    <row r="3" ht="12.75"/>
    <row r="4" ht="12.75"/>
    <row r="5" ht="12.75">
      <c r="B5" s="18"/>
    </row>
    <row r="6" ht="12.75">
      <c r="B6" s="18"/>
    </row>
    <row r="7" ht="3.75" customHeight="1"/>
    <row r="8" spans="1:2" ht="12.75">
      <c r="A8" s="56" t="s">
        <v>15</v>
      </c>
      <c r="B8" s="18" t="s">
        <v>116</v>
      </c>
    </row>
    <row r="9" ht="6.75" customHeight="1"/>
    <row r="12" ht="6.75" customHeight="1"/>
    <row r="13" ht="6.75" customHeight="1"/>
    <row r="14" ht="8.25" customHeight="1"/>
    <row r="18" ht="9.75" customHeight="1"/>
    <row r="19" spans="1:2" ht="12.75">
      <c r="A19" s="56" t="s">
        <v>16</v>
      </c>
      <c r="B19" s="18" t="s">
        <v>50</v>
      </c>
    </row>
    <row r="20" ht="8.25" customHeight="1"/>
    <row r="23" ht="9" customHeight="1"/>
    <row r="24" spans="1:2" ht="12.75">
      <c r="A24" s="56" t="s">
        <v>17</v>
      </c>
      <c r="B24" s="18" t="s">
        <v>32</v>
      </c>
    </row>
    <row r="25" spans="1:2" ht="6.75" customHeight="1">
      <c r="A25" s="56"/>
      <c r="B25" s="18"/>
    </row>
    <row r="26" spans="1:2" ht="12.75">
      <c r="A26" s="56"/>
      <c r="B26" s="18"/>
    </row>
    <row r="27" spans="1:2" ht="12.75">
      <c r="A27" s="56"/>
      <c r="B27" s="18"/>
    </row>
    <row r="29" ht="4.5" customHeight="1"/>
    <row r="30" spans="1:8" ht="5.25" customHeight="1">
      <c r="A30" s="56"/>
      <c r="D30" s="60"/>
      <c r="E30" s="51"/>
      <c r="F30" s="60"/>
      <c r="G30" s="51"/>
      <c r="H30" s="52"/>
    </row>
    <row r="31" spans="1:2" ht="12.75">
      <c r="A31" s="56" t="s">
        <v>18</v>
      </c>
      <c r="B31" s="18" t="s">
        <v>51</v>
      </c>
    </row>
    <row r="32" ht="6.75" customHeight="1"/>
    <row r="35" ht="10.5" customHeight="1"/>
    <row r="36" spans="1:2" ht="12.75" customHeight="1">
      <c r="A36" s="56" t="s">
        <v>20</v>
      </c>
      <c r="B36" s="18" t="s">
        <v>26</v>
      </c>
    </row>
    <row r="37" ht="7.5" customHeight="1"/>
    <row r="38" ht="12.75" customHeight="1"/>
    <row r="39" ht="12" customHeight="1"/>
    <row r="40" ht="12" customHeight="1">
      <c r="H40" s="19">
        <v>-1326</v>
      </c>
    </row>
    <row r="41" ht="12" customHeight="1"/>
    <row r="42" ht="12" customHeight="1"/>
    <row r="43" ht="12" customHeight="1"/>
    <row r="44" ht="12" customHeight="1"/>
    <row r="45" ht="12" customHeight="1"/>
    <row r="46" ht="12" customHeight="1"/>
    <row r="47" ht="12" customHeight="1"/>
    <row r="52" spans="1:2" ht="12.75" customHeight="1">
      <c r="A52" s="56" t="s">
        <v>21</v>
      </c>
      <c r="B52" s="18" t="s">
        <v>117</v>
      </c>
    </row>
    <row r="53" spans="1:2" ht="6.75" customHeight="1">
      <c r="A53" s="56"/>
      <c r="B53" s="18"/>
    </row>
    <row r="54" spans="1:7" ht="12.75" customHeight="1">
      <c r="A54" s="56"/>
      <c r="B54" s="18"/>
      <c r="G54" s="18"/>
    </row>
    <row r="55" spans="1:2" ht="6.75" customHeight="1">
      <c r="A55" s="56"/>
      <c r="B55" s="18"/>
    </row>
    <row r="56" spans="1:2" ht="6.75" customHeight="1">
      <c r="A56" s="56"/>
      <c r="B56" s="18"/>
    </row>
    <row r="57" spans="1:7" ht="12.75" customHeight="1">
      <c r="A57" s="56" t="s">
        <v>22</v>
      </c>
      <c r="B57" s="18" t="s">
        <v>41</v>
      </c>
      <c r="F57" s="68"/>
      <c r="G57" s="68"/>
    </row>
    <row r="58" spans="1:7" ht="6.75" customHeight="1">
      <c r="A58" s="56"/>
      <c r="B58" s="18"/>
      <c r="F58" s="68"/>
      <c r="G58" s="68"/>
    </row>
    <row r="59" spans="6:7" ht="12.75" customHeight="1">
      <c r="F59" s="68"/>
      <c r="G59" s="68"/>
    </row>
    <row r="60" ht="7.5" customHeight="1"/>
    <row r="61" spans="5:7" ht="12.75" customHeight="1">
      <c r="E61" s="131" t="s">
        <v>97</v>
      </c>
      <c r="F61" s="131" t="s">
        <v>99</v>
      </c>
      <c r="G61" s="74"/>
    </row>
    <row r="62" spans="5:7" ht="12.75" customHeight="1">
      <c r="E62" s="131" t="s">
        <v>98</v>
      </c>
      <c r="F62" s="131" t="s">
        <v>100</v>
      </c>
      <c r="G62" s="131" t="s">
        <v>44</v>
      </c>
    </row>
    <row r="63" spans="5:7" ht="12.75" customHeight="1">
      <c r="E63" s="130" t="s">
        <v>45</v>
      </c>
      <c r="F63" s="130" t="s">
        <v>45</v>
      </c>
      <c r="G63" s="130" t="s">
        <v>45</v>
      </c>
    </row>
    <row r="64" spans="2:7" ht="12.75" customHeight="1">
      <c r="B64" s="18" t="s">
        <v>101</v>
      </c>
      <c r="E64" s="78"/>
      <c r="F64" s="78"/>
      <c r="G64" s="78"/>
    </row>
    <row r="65" spans="2:7" ht="12.75" customHeight="1">
      <c r="B65" s="55" t="s">
        <v>110</v>
      </c>
      <c r="E65" s="51">
        <v>245377</v>
      </c>
      <c r="F65" s="51">
        <v>8279</v>
      </c>
      <c r="G65" s="51">
        <f>SUM(E65:F65)</f>
        <v>253656</v>
      </c>
    </row>
    <row r="66" spans="2:7" ht="12.75" customHeight="1">
      <c r="B66" s="55" t="s">
        <v>111</v>
      </c>
      <c r="E66" s="153">
        <v>0</v>
      </c>
      <c r="F66" s="153">
        <v>0</v>
      </c>
      <c r="G66" s="154">
        <f>SUM(E66:F66)</f>
        <v>0</v>
      </c>
    </row>
    <row r="67" spans="2:7" ht="12.75" customHeight="1" thickBot="1">
      <c r="B67" s="19" t="s">
        <v>44</v>
      </c>
      <c r="E67" s="73">
        <f>E65+E66</f>
        <v>245377</v>
      </c>
      <c r="F67" s="73">
        <f>F65+F66</f>
        <v>8279</v>
      </c>
      <c r="G67" s="73">
        <f>SUM(E67:F67)</f>
        <v>253656</v>
      </c>
    </row>
    <row r="68" spans="5:7" ht="3.75" customHeight="1">
      <c r="E68" s="51"/>
      <c r="F68" s="51"/>
      <c r="G68" s="51"/>
    </row>
    <row r="69" spans="2:7" ht="12.75" customHeight="1">
      <c r="B69" s="18" t="s">
        <v>102</v>
      </c>
      <c r="E69" s="51"/>
      <c r="F69" s="51"/>
      <c r="G69" s="51"/>
    </row>
    <row r="70" spans="2:7" ht="4.5" customHeight="1">
      <c r="B70" s="18"/>
      <c r="E70" s="51"/>
      <c r="F70" s="51"/>
      <c r="G70" s="51"/>
    </row>
    <row r="71" spans="2:7" ht="12.75" customHeight="1" thickBot="1">
      <c r="B71" s="19" t="s">
        <v>103</v>
      </c>
      <c r="E71" s="134">
        <v>-3289</v>
      </c>
      <c r="F71" s="134">
        <v>-382</v>
      </c>
      <c r="G71" s="51">
        <f>E71+F71</f>
        <v>-3671</v>
      </c>
    </row>
    <row r="72" spans="2:7" ht="12.75" customHeight="1">
      <c r="B72" s="19" t="s">
        <v>104</v>
      </c>
      <c r="E72" s="51"/>
      <c r="F72" s="51"/>
      <c r="G72" s="51">
        <f>'Income Statement '!$H$35</f>
        <v>-3264</v>
      </c>
    </row>
    <row r="73" spans="5:7" ht="2.25" customHeight="1">
      <c r="E73" s="51"/>
      <c r="F73" s="51"/>
      <c r="G73" s="51"/>
    </row>
    <row r="74" spans="2:7" ht="12.75" customHeight="1" thickBot="1">
      <c r="B74" s="19" t="s">
        <v>220</v>
      </c>
      <c r="E74" s="51"/>
      <c r="F74" s="51"/>
      <c r="G74" s="73">
        <f>'Income Statement '!$H$38</f>
        <v>-6935</v>
      </c>
    </row>
    <row r="75" spans="5:7" ht="5.25" customHeight="1">
      <c r="E75" s="51"/>
      <c r="F75" s="51"/>
      <c r="G75" s="51"/>
    </row>
    <row r="76" spans="1:7" ht="12.75" customHeight="1">
      <c r="A76" s="56" t="s">
        <v>24</v>
      </c>
      <c r="B76" s="18" t="s">
        <v>5</v>
      </c>
      <c r="F76" s="51"/>
      <c r="G76" s="51"/>
    </row>
    <row r="77" spans="6:7" ht="12.75" customHeight="1">
      <c r="F77" s="52"/>
      <c r="G77" s="52"/>
    </row>
    <row r="78" spans="6:7" ht="12.75" customHeight="1">
      <c r="F78" s="52"/>
      <c r="G78" s="52"/>
    </row>
    <row r="79" spans="6:7" ht="12.75" customHeight="1">
      <c r="F79" s="52"/>
      <c r="G79" s="52"/>
    </row>
    <row r="80" spans="6:7" ht="12.75">
      <c r="F80" s="52"/>
      <c r="G80" s="52"/>
    </row>
    <row r="81" spans="1:7" ht="12.75" customHeight="1">
      <c r="A81" s="56" t="s">
        <v>25</v>
      </c>
      <c r="B81" s="18" t="s">
        <v>105</v>
      </c>
      <c r="F81" s="52"/>
      <c r="G81" s="52"/>
    </row>
    <row r="82" spans="6:7" ht="8.25" customHeight="1">
      <c r="F82" s="52"/>
      <c r="G82" s="52"/>
    </row>
    <row r="83" spans="6:7" ht="12.75" customHeight="1">
      <c r="F83" s="52"/>
      <c r="G83" s="52"/>
    </row>
    <row r="84" spans="6:7" ht="12.75" customHeight="1">
      <c r="F84" s="52"/>
      <c r="G84" s="52"/>
    </row>
    <row r="85" spans="6:7" ht="12.75" customHeight="1">
      <c r="F85" s="52"/>
      <c r="G85" s="52"/>
    </row>
    <row r="86" spans="1:7" ht="12.75" customHeight="1">
      <c r="A86" s="56" t="s">
        <v>27</v>
      </c>
      <c r="B86" s="18" t="s">
        <v>23</v>
      </c>
      <c r="F86" s="52"/>
      <c r="G86" s="52"/>
    </row>
    <row r="87" spans="1:7" ht="12.75" customHeight="1">
      <c r="A87" s="56"/>
      <c r="B87" s="18"/>
      <c r="F87" s="52"/>
      <c r="G87" s="52"/>
    </row>
    <row r="88" spans="1:7" ht="12.75" customHeight="1">
      <c r="A88" s="56"/>
      <c r="B88" s="19" t="s">
        <v>189</v>
      </c>
      <c r="F88" s="52"/>
      <c r="G88" s="52"/>
    </row>
    <row r="89" spans="1:7" ht="12.75" customHeight="1">
      <c r="A89" s="56"/>
      <c r="B89" s="18"/>
      <c r="F89" s="52"/>
      <c r="G89" s="52"/>
    </row>
    <row r="90" spans="1:7" ht="7.5" customHeight="1">
      <c r="A90" s="56"/>
      <c r="B90" s="18"/>
      <c r="F90" s="52"/>
      <c r="G90" s="52"/>
    </row>
    <row r="91" spans="1:7" ht="12.75" customHeight="1">
      <c r="A91" s="56"/>
      <c r="B91" s="18"/>
      <c r="F91" s="52"/>
      <c r="G91" s="52"/>
    </row>
    <row r="92" spans="1:7" ht="7.5" customHeight="1">
      <c r="A92" s="56"/>
      <c r="B92" s="18"/>
      <c r="F92" s="52"/>
      <c r="G92" s="52"/>
    </row>
    <row r="93" spans="1:7" ht="7.5" customHeight="1">
      <c r="A93" s="56"/>
      <c r="B93" s="18"/>
      <c r="F93" s="52"/>
      <c r="G93" s="52"/>
    </row>
    <row r="94" spans="1:7" ht="3" customHeight="1">
      <c r="A94" s="56"/>
      <c r="B94" s="18"/>
      <c r="F94" s="52"/>
      <c r="G94" s="52"/>
    </row>
    <row r="95" spans="1:7" ht="12.75" customHeight="1">
      <c r="A95" s="56"/>
      <c r="B95" s="19" t="s">
        <v>190</v>
      </c>
      <c r="F95" s="52"/>
      <c r="G95" s="52"/>
    </row>
    <row r="96" spans="1:7" ht="7.5" customHeight="1">
      <c r="A96" s="56"/>
      <c r="B96" s="18"/>
      <c r="F96" s="52"/>
      <c r="G96" s="52"/>
    </row>
    <row r="97" spans="1:7" ht="7.5" customHeight="1">
      <c r="A97" s="56"/>
      <c r="B97" s="18"/>
      <c r="F97" s="52"/>
      <c r="G97" s="52"/>
    </row>
    <row r="98" spans="1:7" ht="7.5" customHeight="1">
      <c r="A98" s="56"/>
      <c r="B98" s="18"/>
      <c r="F98" s="52"/>
      <c r="G98" s="52"/>
    </row>
    <row r="99" spans="1:7" ht="7.5" customHeight="1">
      <c r="A99" s="56"/>
      <c r="B99" s="18"/>
      <c r="F99" s="52"/>
      <c r="G99" s="52"/>
    </row>
    <row r="100" spans="1:7" ht="7.5" customHeight="1">
      <c r="A100" s="56"/>
      <c r="B100" s="18"/>
      <c r="F100" s="52"/>
      <c r="G100" s="52"/>
    </row>
    <row r="101" spans="1:7" ht="7.5" customHeight="1">
      <c r="A101" s="56"/>
      <c r="B101" s="18"/>
      <c r="F101" s="52"/>
      <c r="G101" s="52"/>
    </row>
    <row r="102" spans="1:7" ht="12.75" customHeight="1">
      <c r="A102" s="56"/>
      <c r="F102" s="52"/>
      <c r="G102" s="52"/>
    </row>
    <row r="103" spans="1:7" ht="7.5" customHeight="1">
      <c r="A103" s="56"/>
      <c r="B103" s="18"/>
      <c r="F103" s="52"/>
      <c r="G103" s="52"/>
    </row>
    <row r="104" spans="1:7" ht="7.5" customHeight="1">
      <c r="A104" s="56"/>
      <c r="B104" s="18"/>
      <c r="F104" s="52"/>
      <c r="G104" s="52"/>
    </row>
    <row r="105" spans="1:7" ht="12.75" customHeight="1">
      <c r="A105" s="56" t="s">
        <v>28</v>
      </c>
      <c r="B105" s="18" t="s">
        <v>29</v>
      </c>
      <c r="F105" s="52"/>
      <c r="G105" s="52"/>
    </row>
    <row r="106" spans="6:7" ht="9" customHeight="1">
      <c r="F106" s="52"/>
      <c r="G106" s="52"/>
    </row>
    <row r="107" spans="6:7" ht="12.75" customHeight="1">
      <c r="F107" s="52"/>
      <c r="G107" s="52"/>
    </row>
    <row r="108" spans="6:7" ht="5.25" customHeight="1">
      <c r="F108" s="52"/>
      <c r="G108" s="52"/>
    </row>
    <row r="109" spans="6:7" ht="5.25" customHeight="1">
      <c r="F109" s="52"/>
      <c r="G109" s="52"/>
    </row>
    <row r="110" spans="6:7" ht="2.25" customHeight="1">
      <c r="F110" s="52"/>
      <c r="G110" s="52"/>
    </row>
    <row r="111" spans="1:7" ht="12.75" customHeight="1">
      <c r="A111" s="56" t="s">
        <v>30</v>
      </c>
      <c r="B111" s="18" t="s">
        <v>53</v>
      </c>
      <c r="F111" s="52"/>
      <c r="G111" s="52"/>
    </row>
    <row r="112" spans="6:7" ht="7.5" customHeight="1">
      <c r="F112" s="52"/>
      <c r="G112" s="52"/>
    </row>
    <row r="113" spans="6:7" ht="12.75" customHeight="1">
      <c r="F113" s="52"/>
      <c r="G113" s="52"/>
    </row>
    <row r="114" spans="6:7" ht="12.75" customHeight="1">
      <c r="F114" s="52"/>
      <c r="G114" s="52"/>
    </row>
    <row r="115" spans="5:7" ht="12.75" customHeight="1">
      <c r="E115" s="51"/>
      <c r="F115" s="51"/>
      <c r="G115" s="51"/>
    </row>
    <row r="116" spans="5:7" ht="12.75" customHeight="1">
      <c r="E116" s="51"/>
      <c r="F116" s="51"/>
      <c r="G116" s="51"/>
    </row>
    <row r="117" spans="5:7" ht="12.75" customHeight="1">
      <c r="E117" s="51"/>
      <c r="F117" s="51"/>
      <c r="G117" s="51"/>
    </row>
    <row r="118" spans="5:7" ht="12.75" customHeight="1">
      <c r="E118" s="51"/>
      <c r="F118" s="51"/>
      <c r="G118" s="51"/>
    </row>
    <row r="119" spans="5:7" ht="12.75" customHeight="1">
      <c r="E119" s="51"/>
      <c r="F119" s="51"/>
      <c r="G119" s="51"/>
    </row>
    <row r="120" spans="5:7" ht="12.75" customHeight="1">
      <c r="E120" s="51"/>
      <c r="F120" s="51"/>
      <c r="G120" s="51"/>
    </row>
    <row r="121" spans="5:7" ht="12.75" customHeight="1">
      <c r="E121" s="51"/>
      <c r="F121" s="51"/>
      <c r="G121" s="51"/>
    </row>
  </sheetData>
  <printOptions/>
  <pageMargins left="0.62" right="0.26" top="0.63" bottom="0.451181102" header="0.43" footer="0.31496062992126"/>
  <pageSetup firstPageNumber="3" useFirstPageNumber="1" horizontalDpi="600" verticalDpi="600" orientation="portrait" paperSize="9" scale="90" r:id="rId2"/>
  <headerFooter alignWithMargins="0">
    <oddFooter>&amp;C&amp;P+2</oddFooter>
  </headerFooter>
  <rowBreaks count="1" manualBreakCount="1">
    <brk id="74" max="255" man="1"/>
  </rowBreaks>
  <drawing r:id="rId1"/>
</worksheet>
</file>

<file path=xl/worksheets/sheet6.xml><?xml version="1.0" encoding="utf-8"?>
<worksheet xmlns="http://schemas.openxmlformats.org/spreadsheetml/2006/main" xmlns:r="http://schemas.openxmlformats.org/officeDocument/2006/relationships">
  <dimension ref="A7:I244"/>
  <sheetViews>
    <sheetView showGridLines="0" workbookViewId="0" topLeftCell="A1">
      <selection activeCell="A1" sqref="A1"/>
    </sheetView>
  </sheetViews>
  <sheetFormatPr defaultColWidth="9.140625" defaultRowHeight="12.75"/>
  <cols>
    <col min="1" max="1" width="3.28125" style="17" customWidth="1"/>
    <col min="2" max="2" width="2.8515625" style="19" customWidth="1"/>
    <col min="3" max="3" width="38.8515625" style="19" customWidth="1"/>
    <col min="4" max="4" width="11.421875" style="19" customWidth="1"/>
    <col min="5" max="7" width="13.28125" style="19" customWidth="1"/>
    <col min="8" max="8" width="2.7109375" style="19" customWidth="1"/>
    <col min="9" max="9" width="8.8515625" style="19" customWidth="1"/>
    <col min="10" max="16384" width="9.140625" style="19" customWidth="1"/>
  </cols>
  <sheetData>
    <row r="1" ht="12.75"/>
    <row r="2" ht="12.75"/>
    <row r="3" ht="12.75"/>
    <row r="4" ht="12.75"/>
    <row r="5" ht="12.75"/>
    <row r="6" ht="4.5" customHeight="1"/>
    <row r="7" ht="12.75">
      <c r="B7" s="18"/>
    </row>
    <row r="8" ht="12.75">
      <c r="B8" s="18"/>
    </row>
    <row r="9" spans="1:2" ht="12.75">
      <c r="A9" s="56" t="s">
        <v>15</v>
      </c>
      <c r="B9" s="18" t="s">
        <v>54</v>
      </c>
    </row>
    <row r="10" ht="8.25" customHeight="1"/>
    <row r="17" ht="6.75" customHeight="1"/>
    <row r="18" ht="6.75" customHeight="1"/>
    <row r="19" ht="3.75" customHeight="1"/>
    <row r="20" spans="1:2" ht="12.75">
      <c r="A20" s="56" t="s">
        <v>16</v>
      </c>
      <c r="B20" s="18" t="s">
        <v>77</v>
      </c>
    </row>
    <row r="21" ht="7.5" customHeight="1"/>
    <row r="27" spans="1:2" ht="12.75">
      <c r="A27" s="56" t="s">
        <v>17</v>
      </c>
      <c r="B27" s="18" t="s">
        <v>55</v>
      </c>
    </row>
    <row r="28" spans="1:2" ht="6" customHeight="1">
      <c r="A28" s="56"/>
      <c r="B28" s="18"/>
    </row>
    <row r="29" spans="1:2" ht="12.75">
      <c r="A29" s="56"/>
      <c r="B29" s="18"/>
    </row>
    <row r="30" spans="1:2" ht="12.75">
      <c r="A30" s="56"/>
      <c r="B30" s="18"/>
    </row>
    <row r="31" spans="1:2" ht="12.75">
      <c r="A31" s="56"/>
      <c r="B31" s="18"/>
    </row>
    <row r="34" ht="4.5" customHeight="1"/>
    <row r="35" ht="4.5" customHeight="1"/>
    <row r="36" ht="4.5" customHeight="1"/>
    <row r="37" spans="1:2" ht="12.75">
      <c r="A37" s="56" t="s">
        <v>18</v>
      </c>
      <c r="B37" s="18" t="s">
        <v>56</v>
      </c>
    </row>
    <row r="38" spans="1:2" ht="8.25" customHeight="1">
      <c r="A38" s="56"/>
      <c r="B38" s="55"/>
    </row>
    <row r="39" spans="1:9" ht="12.75">
      <c r="A39" s="56"/>
      <c r="B39" s="19" t="s">
        <v>57</v>
      </c>
      <c r="D39" s="59"/>
      <c r="E39" s="59"/>
      <c r="F39" s="59"/>
      <c r="G39" s="59"/>
      <c r="H39" s="59"/>
      <c r="I39" s="59"/>
    </row>
    <row r="40" spans="1:6" ht="5.25" customHeight="1">
      <c r="A40" s="56"/>
      <c r="D40" s="57"/>
      <c r="F40" s="57"/>
    </row>
    <row r="41" spans="1:6" ht="5.25" customHeight="1">
      <c r="A41" s="56"/>
      <c r="D41" s="57"/>
      <c r="F41" s="57"/>
    </row>
    <row r="42" spans="1:2" ht="12.75">
      <c r="A42" s="56" t="s">
        <v>20</v>
      </c>
      <c r="B42" s="18" t="s">
        <v>19</v>
      </c>
    </row>
    <row r="43" ht="6" customHeight="1"/>
    <row r="44" ht="12.75">
      <c r="B44" s="19" t="s">
        <v>174</v>
      </c>
    </row>
    <row r="45" spans="4:8" ht="12.75">
      <c r="D45" s="169" t="s">
        <v>236</v>
      </c>
      <c r="E45" s="169"/>
      <c r="F45" s="169" t="s">
        <v>237</v>
      </c>
      <c r="G45" s="169"/>
      <c r="H45" s="83"/>
    </row>
    <row r="46" spans="4:8" ht="3.75" customHeight="1">
      <c r="D46" s="18"/>
      <c r="E46" s="96"/>
      <c r="F46" s="17"/>
      <c r="H46" s="83"/>
    </row>
    <row r="47" spans="4:7" ht="12.75">
      <c r="D47" s="144" t="s">
        <v>225</v>
      </c>
      <c r="E47" s="144" t="s">
        <v>226</v>
      </c>
      <c r="F47" s="144" t="s">
        <v>225</v>
      </c>
      <c r="G47" s="144" t="s">
        <v>226</v>
      </c>
    </row>
    <row r="48" spans="4:7" ht="12.75">
      <c r="D48" s="35" t="s">
        <v>85</v>
      </c>
      <c r="E48" s="35" t="s">
        <v>38</v>
      </c>
      <c r="F48" s="35" t="s">
        <v>86</v>
      </c>
      <c r="G48" s="35" t="s">
        <v>39</v>
      </c>
    </row>
    <row r="49" ht="3.75" customHeight="1"/>
    <row r="50" spans="2:7" ht="12.75">
      <c r="B50" s="19" t="s">
        <v>58</v>
      </c>
      <c r="D50" s="72">
        <f>F50-1097</f>
        <v>574</v>
      </c>
      <c r="E50" s="72">
        <v>507</v>
      </c>
      <c r="F50" s="72">
        <v>1671</v>
      </c>
      <c r="G50" s="72">
        <v>-428</v>
      </c>
    </row>
    <row r="51" spans="2:7" ht="12.75">
      <c r="B51" s="19" t="s">
        <v>242</v>
      </c>
      <c r="D51" s="72">
        <f>F51-1509</f>
        <v>-14</v>
      </c>
      <c r="E51" s="163">
        <v>0</v>
      </c>
      <c r="F51" s="72">
        <v>1495</v>
      </c>
      <c r="G51" s="149">
        <v>0</v>
      </c>
    </row>
    <row r="52" spans="2:8" ht="12.75">
      <c r="B52" s="19" t="s">
        <v>129</v>
      </c>
      <c r="D52" s="70">
        <f>F52-59</f>
        <v>0</v>
      </c>
      <c r="E52" s="70">
        <v>292</v>
      </c>
      <c r="F52" s="70">
        <v>59</v>
      </c>
      <c r="G52" s="71">
        <v>-934</v>
      </c>
      <c r="H52" s="58"/>
    </row>
    <row r="53" spans="4:8" ht="12.75">
      <c r="D53" s="72">
        <f>SUM(D50:D52)</f>
        <v>560</v>
      </c>
      <c r="E53" s="72">
        <f>SUM(E50:E52)</f>
        <v>799</v>
      </c>
      <c r="F53" s="72">
        <f>SUM(F50:F52)</f>
        <v>3225</v>
      </c>
      <c r="G53" s="72">
        <f>SUM(G50:G52)</f>
        <v>-1362</v>
      </c>
      <c r="H53" s="52"/>
    </row>
    <row r="54" spans="2:8" ht="12.75">
      <c r="B54" s="19" t="s">
        <v>59</v>
      </c>
      <c r="D54" s="70">
        <f>F54+1339</f>
        <v>355</v>
      </c>
      <c r="E54" s="70">
        <v>1282</v>
      </c>
      <c r="F54" s="70">
        <v>-984</v>
      </c>
      <c r="G54" s="70">
        <v>-1591</v>
      </c>
      <c r="H54" s="52"/>
    </row>
    <row r="55" spans="4:8" ht="13.5" thickBot="1">
      <c r="D55" s="73">
        <f>SUM(D53:D54)</f>
        <v>915</v>
      </c>
      <c r="E55" s="73">
        <f>SUM(E53:E54)</f>
        <v>2081</v>
      </c>
      <c r="F55" s="73">
        <f>SUM(F53:F54)</f>
        <v>2241</v>
      </c>
      <c r="G55" s="73">
        <f>SUM(G53:G54)</f>
        <v>-2953</v>
      </c>
      <c r="H55" s="53"/>
    </row>
    <row r="56" spans="4:8" ht="8.25" customHeight="1">
      <c r="D56" s="51"/>
      <c r="E56" s="51"/>
      <c r="F56" s="51"/>
      <c r="G56" s="51"/>
      <c r="H56" s="52"/>
    </row>
    <row r="57" spans="4:8" ht="12.75">
      <c r="D57" s="51"/>
      <c r="E57" s="51"/>
      <c r="F57" s="51"/>
      <c r="G57" s="51"/>
      <c r="H57" s="52"/>
    </row>
    <row r="58" spans="4:8" ht="12.75">
      <c r="D58" s="51"/>
      <c r="E58" s="51"/>
      <c r="F58" s="51"/>
      <c r="G58" s="51"/>
      <c r="H58" s="52"/>
    </row>
    <row r="59" spans="4:8" ht="12.75">
      <c r="D59" s="51"/>
      <c r="E59" s="51"/>
      <c r="F59" s="51"/>
      <c r="G59" s="51"/>
      <c r="H59" s="52"/>
    </row>
    <row r="60" spans="4:8" ht="12.75">
      <c r="D60" s="51"/>
      <c r="E60" s="51"/>
      <c r="F60" s="51"/>
      <c r="G60" s="51"/>
      <c r="H60" s="52"/>
    </row>
    <row r="61" spans="4:8" ht="12.75">
      <c r="D61" s="51"/>
      <c r="E61" s="51"/>
      <c r="F61" s="51"/>
      <c r="G61" s="51"/>
      <c r="H61" s="52"/>
    </row>
    <row r="62" spans="4:8" ht="6" customHeight="1">
      <c r="D62" s="51"/>
      <c r="E62" s="51"/>
      <c r="F62" s="51"/>
      <c r="G62" s="51"/>
      <c r="H62" s="52"/>
    </row>
    <row r="63" spans="1:2" ht="12.75" customHeight="1">
      <c r="A63" s="56" t="s">
        <v>21</v>
      </c>
      <c r="B63" s="18" t="s">
        <v>212</v>
      </c>
    </row>
    <row r="64" ht="12.75" customHeight="1">
      <c r="B64" s="18"/>
    </row>
    <row r="65" ht="12.75" customHeight="1">
      <c r="B65" s="18"/>
    </row>
    <row r="66" ht="12.75" customHeight="1">
      <c r="F66" s="74"/>
    </row>
    <row r="67" ht="12.75" customHeight="1">
      <c r="F67" s="74"/>
    </row>
    <row r="68" spans="1:2" ht="13.5" customHeight="1">
      <c r="A68" s="56" t="s">
        <v>22</v>
      </c>
      <c r="B68" s="18" t="s">
        <v>60</v>
      </c>
    </row>
    <row r="69" spans="1:2" ht="5.25" customHeight="1">
      <c r="A69" s="19"/>
      <c r="B69" s="18"/>
    </row>
    <row r="70" ht="12.75" customHeight="1">
      <c r="B70" s="19" t="s">
        <v>2</v>
      </c>
    </row>
    <row r="71" ht="12.75" customHeight="1"/>
    <row r="72" spans="6:7" ht="12.75">
      <c r="F72" s="74" t="s">
        <v>61</v>
      </c>
      <c r="G72" s="68"/>
    </row>
    <row r="73" spans="6:7" ht="2.25" customHeight="1">
      <c r="F73" s="20"/>
      <c r="G73" s="68"/>
    </row>
    <row r="74" spans="2:7" ht="12.75" customHeight="1">
      <c r="B74" s="135"/>
      <c r="C74" s="19" t="s">
        <v>183</v>
      </c>
      <c r="F74" s="156" t="s">
        <v>211</v>
      </c>
      <c r="G74" s="68"/>
    </row>
    <row r="75" spans="3:7" ht="12.75" customHeight="1">
      <c r="C75" s="19" t="s">
        <v>184</v>
      </c>
      <c r="F75" s="76">
        <v>-97</v>
      </c>
      <c r="G75" s="68"/>
    </row>
    <row r="76" spans="3:7" ht="12.75" customHeight="1">
      <c r="C76" s="19" t="s">
        <v>240</v>
      </c>
      <c r="F76" s="76">
        <v>81</v>
      </c>
      <c r="G76" s="69"/>
    </row>
    <row r="77" spans="6:7" ht="6.75" customHeight="1">
      <c r="F77" s="76"/>
      <c r="G77" s="69"/>
    </row>
    <row r="78" spans="6:7" ht="12.75">
      <c r="F78" s="76"/>
      <c r="G78" s="69"/>
    </row>
    <row r="79" ht="12.75" customHeight="1">
      <c r="B79" s="19" t="s">
        <v>3</v>
      </c>
    </row>
    <row r="80" ht="2.25" customHeight="1"/>
    <row r="81" spans="6:7" ht="12.75" customHeight="1">
      <c r="F81" s="74" t="s">
        <v>61</v>
      </c>
      <c r="G81" s="68"/>
    </row>
    <row r="82" spans="6:7" ht="2.25" customHeight="1">
      <c r="F82" s="20"/>
      <c r="G82" s="68"/>
    </row>
    <row r="83" spans="3:7" ht="12.75" customHeight="1">
      <c r="C83" s="19" t="s">
        <v>124</v>
      </c>
      <c r="F83" s="75">
        <v>172762</v>
      </c>
      <c r="G83" s="68"/>
    </row>
    <row r="84" spans="3:7" ht="12.75" customHeight="1">
      <c r="C84" s="19" t="s">
        <v>131</v>
      </c>
      <c r="F84" s="76">
        <v>-149032</v>
      </c>
      <c r="G84" s="68"/>
    </row>
    <row r="85" spans="3:7" ht="12.75" customHeight="1" thickBot="1">
      <c r="C85" s="19" t="s">
        <v>125</v>
      </c>
      <c r="F85" s="81">
        <f>SUM(F83:F84)</f>
        <v>23730</v>
      </c>
      <c r="G85" s="69"/>
    </row>
    <row r="86" spans="3:7" ht="7.5" customHeight="1">
      <c r="C86" s="136"/>
      <c r="D86" s="136"/>
      <c r="E86" s="136"/>
      <c r="F86" s="137"/>
      <c r="G86" s="68"/>
    </row>
    <row r="87" spans="3:7" ht="12.75" customHeight="1" thickBot="1">
      <c r="C87" s="19" t="s">
        <v>126</v>
      </c>
      <c r="F87" s="80">
        <v>15861</v>
      </c>
      <c r="G87" s="68"/>
    </row>
    <row r="88" spans="6:7" ht="8.25" customHeight="1">
      <c r="F88" s="133"/>
      <c r="G88" s="68"/>
    </row>
    <row r="89" spans="1:7" ht="12.75" customHeight="1">
      <c r="A89" s="56" t="s">
        <v>24</v>
      </c>
      <c r="B89" s="18" t="s">
        <v>62</v>
      </c>
      <c r="F89" s="68"/>
      <c r="G89" s="68"/>
    </row>
    <row r="90" spans="1:7" ht="12.75">
      <c r="A90" s="56"/>
      <c r="B90" s="18"/>
      <c r="F90" s="68"/>
      <c r="G90" s="68"/>
    </row>
    <row r="91" spans="2:7" ht="12.75" customHeight="1">
      <c r="B91" s="19" t="s">
        <v>2</v>
      </c>
      <c r="F91" s="68"/>
      <c r="G91" s="68"/>
    </row>
    <row r="92" ht="12.75" customHeight="1"/>
    <row r="93" spans="6:7" ht="8.25" customHeight="1">
      <c r="F93" s="52"/>
      <c r="G93" s="52"/>
    </row>
    <row r="94" spans="6:7" ht="12.75">
      <c r="F94" s="52"/>
      <c r="G94" s="52"/>
    </row>
    <row r="95" spans="6:7" ht="12.75">
      <c r="F95" s="52"/>
      <c r="G95" s="52"/>
    </row>
    <row r="96" spans="6:7" ht="12.75">
      <c r="F96" s="52"/>
      <c r="G96" s="52"/>
    </row>
    <row r="97" spans="6:7" ht="7.5" customHeight="1">
      <c r="F97" s="52"/>
      <c r="G97" s="52"/>
    </row>
    <row r="98" spans="6:7" ht="7.5" customHeight="1">
      <c r="F98" s="52"/>
      <c r="G98" s="52"/>
    </row>
    <row r="99" spans="6:7" ht="7.5" customHeight="1">
      <c r="F99" s="52"/>
      <c r="G99" s="52"/>
    </row>
    <row r="100" spans="6:7" ht="7.5" customHeight="1">
      <c r="F100" s="52"/>
      <c r="G100" s="52"/>
    </row>
    <row r="101" spans="6:7" ht="8.25" customHeight="1">
      <c r="F101" s="52"/>
      <c r="G101" s="52"/>
    </row>
    <row r="102" spans="6:7" ht="12.75">
      <c r="F102" s="52"/>
      <c r="G102" s="52"/>
    </row>
    <row r="103" spans="6:7" ht="12.75">
      <c r="F103" s="52"/>
      <c r="G103" s="52"/>
    </row>
    <row r="104" spans="6:7" ht="12.75" customHeight="1">
      <c r="F104" s="52"/>
      <c r="G104" s="52"/>
    </row>
    <row r="105" spans="6:7" ht="11.25" customHeight="1">
      <c r="F105" s="52"/>
      <c r="G105" s="52"/>
    </row>
    <row r="106" spans="6:7" ht="11.25" customHeight="1">
      <c r="F106" s="52"/>
      <c r="G106" s="52"/>
    </row>
    <row r="107" spans="6:7" ht="11.25" customHeight="1">
      <c r="F107" s="52"/>
      <c r="G107" s="52"/>
    </row>
    <row r="108" spans="6:7" ht="11.25" customHeight="1">
      <c r="F108" s="52"/>
      <c r="G108" s="52"/>
    </row>
    <row r="109" spans="6:7" ht="11.25" customHeight="1">
      <c r="F109" s="52"/>
      <c r="G109" s="52"/>
    </row>
    <row r="110" spans="6:7" ht="7.5" customHeight="1">
      <c r="F110" s="52"/>
      <c r="G110" s="52"/>
    </row>
    <row r="111" spans="2:7" ht="14.25" customHeight="1">
      <c r="B111" s="19" t="s">
        <v>3</v>
      </c>
      <c r="F111" s="52"/>
      <c r="G111" s="52"/>
    </row>
    <row r="112" spans="6:7" ht="12.75">
      <c r="F112" s="52"/>
      <c r="G112" s="52"/>
    </row>
    <row r="113" spans="6:7" ht="12.75">
      <c r="F113" s="52"/>
      <c r="G113" s="52"/>
    </row>
    <row r="114" spans="6:7" ht="12.75">
      <c r="F114" s="52"/>
      <c r="G114" s="52"/>
    </row>
    <row r="115" spans="6:7" ht="12.75">
      <c r="F115" s="52"/>
      <c r="G115" s="52"/>
    </row>
    <row r="116" spans="6:7" ht="12.75">
      <c r="F116" s="52"/>
      <c r="G116" s="52"/>
    </row>
    <row r="117" spans="6:7" ht="14.25" customHeight="1">
      <c r="F117" s="52"/>
      <c r="G117" s="52"/>
    </row>
    <row r="118" spans="2:7" ht="12.75">
      <c r="B118" s="19" t="s">
        <v>152</v>
      </c>
      <c r="F118" s="52"/>
      <c r="G118" s="52"/>
    </row>
    <row r="119" spans="6:7" ht="12.75">
      <c r="F119" s="52"/>
      <c r="G119" s="52"/>
    </row>
    <row r="120" spans="6:7" ht="12.75">
      <c r="F120" s="52"/>
      <c r="G120" s="52"/>
    </row>
    <row r="121" spans="6:7" ht="12.75">
      <c r="F121" s="52"/>
      <c r="G121" s="52"/>
    </row>
    <row r="122" spans="6:7" ht="12.75">
      <c r="F122" s="52"/>
      <c r="G122" s="52"/>
    </row>
    <row r="123" spans="2:7" ht="12.75">
      <c r="B123" s="19" t="s">
        <v>244</v>
      </c>
      <c r="F123" s="52"/>
      <c r="G123" s="52"/>
    </row>
    <row r="124" spans="6:7" ht="12.75">
      <c r="F124" s="52"/>
      <c r="G124" s="52"/>
    </row>
    <row r="125" spans="6:7" ht="12.75">
      <c r="F125" s="52"/>
      <c r="G125" s="52"/>
    </row>
    <row r="126" spans="6:7" ht="12.75">
      <c r="F126" s="52"/>
      <c r="G126" s="52"/>
    </row>
    <row r="127" spans="6:7" ht="12.75">
      <c r="F127" s="52"/>
      <c r="G127" s="52"/>
    </row>
    <row r="128" spans="6:7" ht="12.75">
      <c r="F128" s="52"/>
      <c r="G128" s="52"/>
    </row>
    <row r="129" spans="6:7" ht="12.75">
      <c r="F129" s="52"/>
      <c r="G129" s="52"/>
    </row>
    <row r="130" spans="3:7" ht="12.75">
      <c r="C130" s="19" t="s">
        <v>2</v>
      </c>
      <c r="F130" s="52"/>
      <c r="G130" s="52"/>
    </row>
    <row r="131" spans="6:7" ht="12.75">
      <c r="F131" s="52"/>
      <c r="G131" s="52"/>
    </row>
    <row r="132" spans="3:7" ht="12.75">
      <c r="C132" s="19" t="s">
        <v>3</v>
      </c>
      <c r="F132" s="52"/>
      <c r="G132" s="52"/>
    </row>
    <row r="133" spans="6:7" ht="12.75">
      <c r="F133" s="52"/>
      <c r="G133" s="52"/>
    </row>
    <row r="134" spans="6:7" ht="12.75">
      <c r="F134" s="52"/>
      <c r="G134" s="52"/>
    </row>
    <row r="135" spans="6:7" ht="12.75">
      <c r="F135" s="52"/>
      <c r="G135" s="52"/>
    </row>
    <row r="136" spans="6:7" ht="12.75">
      <c r="F136" s="52"/>
      <c r="G136" s="52"/>
    </row>
    <row r="137" spans="6:7" ht="12.75">
      <c r="F137" s="52"/>
      <c r="G137" s="52"/>
    </row>
    <row r="138" spans="6:7" ht="12.75">
      <c r="F138" s="52"/>
      <c r="G138" s="52"/>
    </row>
    <row r="139" spans="1:7" ht="14.25" customHeight="1">
      <c r="A139" s="56" t="s">
        <v>25</v>
      </c>
      <c r="B139" s="18" t="s">
        <v>63</v>
      </c>
      <c r="F139" s="52"/>
      <c r="G139" s="52"/>
    </row>
    <row r="140" spans="1:7" ht="6.75" customHeight="1">
      <c r="A140" s="56"/>
      <c r="B140" s="18"/>
      <c r="F140" s="52"/>
      <c r="G140" s="52"/>
    </row>
    <row r="141" ht="12.75" customHeight="1">
      <c r="B141" s="55" t="s">
        <v>2</v>
      </c>
    </row>
    <row r="142" ht="3" customHeight="1">
      <c r="B142" s="55"/>
    </row>
    <row r="143" ht="12.75" customHeight="1">
      <c r="F143" s="74" t="s">
        <v>64</v>
      </c>
    </row>
    <row r="144" ht="12.75" customHeight="1">
      <c r="C144" s="19" t="s">
        <v>65</v>
      </c>
    </row>
    <row r="145" spans="3:6" ht="12.75" customHeight="1">
      <c r="C145" s="55" t="s">
        <v>66</v>
      </c>
      <c r="F145" s="72">
        <v>610</v>
      </c>
    </row>
    <row r="146" ht="12.75" customHeight="1">
      <c r="F146" s="78">
        <f>SUM(F145:F145)</f>
        <v>610</v>
      </c>
    </row>
    <row r="147" spans="3:6" ht="12.75" customHeight="1">
      <c r="C147" s="19" t="s">
        <v>68</v>
      </c>
      <c r="F147" s="77"/>
    </row>
    <row r="148" spans="3:6" ht="12.75" customHeight="1">
      <c r="C148" s="55" t="s">
        <v>66</v>
      </c>
      <c r="F148" s="76">
        <v>29721</v>
      </c>
    </row>
    <row r="149" spans="3:6" ht="12.75" customHeight="1">
      <c r="C149" s="55" t="s">
        <v>67</v>
      </c>
      <c r="F149" s="51">
        <v>294353</v>
      </c>
    </row>
    <row r="150" ht="12.75" customHeight="1">
      <c r="F150" s="78">
        <f>SUM(F148:F149)</f>
        <v>324074</v>
      </c>
    </row>
    <row r="151" spans="4:6" ht="7.5" customHeight="1">
      <c r="D151" s="76"/>
      <c r="F151" s="132"/>
    </row>
    <row r="152" spans="2:6" ht="12.75" customHeight="1">
      <c r="B152" s="55" t="s">
        <v>3</v>
      </c>
      <c r="F152" s="52"/>
    </row>
    <row r="153" ht="8.25" customHeight="1">
      <c r="F153" s="52"/>
    </row>
    <row r="154" spans="3:6" ht="12.75" customHeight="1">
      <c r="C154" s="19" t="s">
        <v>69</v>
      </c>
      <c r="F154" s="74" t="s">
        <v>64</v>
      </c>
    </row>
    <row r="155" ht="6.75" customHeight="1">
      <c r="F155" s="79"/>
    </row>
    <row r="156" spans="3:6" ht="12.75" customHeight="1">
      <c r="C156" s="19" t="s">
        <v>70</v>
      </c>
      <c r="F156" s="75">
        <v>30331</v>
      </c>
    </row>
    <row r="157" spans="3:6" ht="12.75" customHeight="1">
      <c r="C157" s="19" t="s">
        <v>150</v>
      </c>
      <c r="F157" s="75">
        <v>676</v>
      </c>
    </row>
    <row r="158" spans="3:6" ht="12.75" customHeight="1">
      <c r="C158" s="19" t="s">
        <v>71</v>
      </c>
      <c r="F158" s="75">
        <v>140</v>
      </c>
    </row>
    <row r="159" spans="3:6" ht="12.75" customHeight="1">
      <c r="C159" s="19" t="s">
        <v>72</v>
      </c>
      <c r="F159" s="76">
        <v>948</v>
      </c>
    </row>
    <row r="160" spans="1:6" ht="8.25" customHeight="1">
      <c r="A160" s="19"/>
      <c r="D160" s="76"/>
      <c r="F160" s="52"/>
    </row>
    <row r="161" spans="3:6" ht="12.75" customHeight="1">
      <c r="C161" s="19" t="s">
        <v>73</v>
      </c>
      <c r="F161" s="52"/>
    </row>
    <row r="162" ht="9" customHeight="1">
      <c r="F162" s="52"/>
    </row>
    <row r="163" spans="1:7" ht="12.75" customHeight="1">
      <c r="A163" s="56" t="s">
        <v>27</v>
      </c>
      <c r="B163" s="18" t="s">
        <v>74</v>
      </c>
      <c r="F163" s="52"/>
      <c r="G163" s="52"/>
    </row>
    <row r="164" spans="6:7" ht="12.75">
      <c r="F164" s="52"/>
      <c r="G164" s="52"/>
    </row>
    <row r="165" spans="6:7" ht="12.75" customHeight="1">
      <c r="F165" s="52"/>
      <c r="G165" s="52"/>
    </row>
    <row r="166" spans="6:7" ht="4.5" customHeight="1">
      <c r="F166" s="52"/>
      <c r="G166" s="52"/>
    </row>
    <row r="167" spans="1:7" ht="12.75" customHeight="1">
      <c r="A167" s="56" t="s">
        <v>28</v>
      </c>
      <c r="B167" s="18" t="s">
        <v>75</v>
      </c>
      <c r="F167" s="52"/>
      <c r="G167" s="52"/>
    </row>
    <row r="168" spans="6:7" ht="8.25" customHeight="1">
      <c r="F168" s="52"/>
      <c r="G168" s="52"/>
    </row>
    <row r="169" spans="6:7" ht="12.75" customHeight="1">
      <c r="F169" s="52"/>
      <c r="G169" s="52"/>
    </row>
    <row r="170" spans="6:7" ht="8.25" customHeight="1">
      <c r="F170" s="52"/>
      <c r="G170" s="52"/>
    </row>
    <row r="171" spans="1:7" ht="12.75">
      <c r="A171" s="56" t="s">
        <v>30</v>
      </c>
      <c r="B171" s="18" t="s">
        <v>186</v>
      </c>
      <c r="F171" s="52"/>
      <c r="G171" s="52"/>
    </row>
    <row r="172" spans="6:7" ht="12.75">
      <c r="F172" s="52"/>
      <c r="G172" s="52"/>
    </row>
    <row r="173" spans="6:7" ht="12.75">
      <c r="F173" s="52"/>
      <c r="G173" s="52"/>
    </row>
    <row r="174" spans="6:7" ht="12.75">
      <c r="F174" s="52"/>
      <c r="G174" s="52"/>
    </row>
    <row r="175" spans="6:7" ht="7.5" customHeight="1">
      <c r="F175" s="52"/>
      <c r="G175" s="52"/>
    </row>
    <row r="176" spans="1:7" ht="12.75" customHeight="1">
      <c r="A176" s="56" t="s">
        <v>31</v>
      </c>
      <c r="B176" s="18" t="s">
        <v>209</v>
      </c>
      <c r="F176" s="52"/>
      <c r="G176" s="52"/>
    </row>
    <row r="177" spans="1:7" ht="7.5" customHeight="1">
      <c r="A177" s="56"/>
      <c r="B177" s="18"/>
      <c r="F177" s="52"/>
      <c r="G177" s="52"/>
    </row>
    <row r="178" spans="2:7" ht="12.75" customHeight="1">
      <c r="B178" s="19" t="s">
        <v>2</v>
      </c>
      <c r="C178" s="19" t="s">
        <v>210</v>
      </c>
      <c r="F178" s="52"/>
      <c r="G178" s="52"/>
    </row>
    <row r="179" spans="6:7" ht="12.75" customHeight="1">
      <c r="F179" s="52"/>
      <c r="G179" s="52"/>
    </row>
    <row r="180" spans="6:7" ht="12.75" customHeight="1">
      <c r="F180" s="52"/>
      <c r="G180" s="52"/>
    </row>
    <row r="181" spans="6:7" ht="12.75" customHeight="1">
      <c r="F181" s="52"/>
      <c r="G181" s="52"/>
    </row>
    <row r="182" spans="6:7" ht="12.75" customHeight="1">
      <c r="F182" s="52"/>
      <c r="G182" s="52"/>
    </row>
    <row r="183" spans="6:7" ht="3.75" customHeight="1">
      <c r="F183" s="52"/>
      <c r="G183" s="52"/>
    </row>
    <row r="184" spans="6:7" ht="6.75" customHeight="1">
      <c r="F184" s="52"/>
      <c r="G184" s="52"/>
    </row>
    <row r="185" spans="2:7" ht="12.75" customHeight="1">
      <c r="B185" s="19" t="s">
        <v>3</v>
      </c>
      <c r="C185" s="19" t="s">
        <v>52</v>
      </c>
      <c r="F185" s="52"/>
      <c r="G185" s="52"/>
    </row>
    <row r="186" spans="6:7" ht="3.75" customHeight="1">
      <c r="F186" s="52"/>
      <c r="G186" s="52"/>
    </row>
    <row r="187" ht="12.75" customHeight="1"/>
    <row r="188" ht="9" customHeight="1"/>
    <row r="189" spans="1:2" ht="12.75" customHeight="1">
      <c r="A189" s="56" t="s">
        <v>187</v>
      </c>
      <c r="B189" s="18" t="s">
        <v>78</v>
      </c>
    </row>
    <row r="190" spans="1:2" ht="6.75" customHeight="1">
      <c r="A190" s="56"/>
      <c r="B190" s="82"/>
    </row>
    <row r="191" ht="12.75">
      <c r="B191" s="19" t="s">
        <v>142</v>
      </c>
    </row>
    <row r="192" ht="12.75" customHeight="1"/>
    <row r="193" spans="5:7" ht="14.25" customHeight="1">
      <c r="E193" s="74" t="s">
        <v>159</v>
      </c>
      <c r="F193" s="126"/>
      <c r="G193" s="74" t="s">
        <v>159</v>
      </c>
    </row>
    <row r="194" spans="5:7" ht="12.75">
      <c r="E194" s="20" t="s">
        <v>79</v>
      </c>
      <c r="F194" s="20" t="s">
        <v>153</v>
      </c>
      <c r="G194" s="20" t="s">
        <v>154</v>
      </c>
    </row>
    <row r="195" spans="5:7" ht="12.75" customHeight="1">
      <c r="E195" s="128" t="s">
        <v>171</v>
      </c>
      <c r="F195" s="20" t="s">
        <v>155</v>
      </c>
      <c r="G195" s="127" t="s">
        <v>225</v>
      </c>
    </row>
    <row r="196" spans="5:7" ht="12.75" customHeight="1">
      <c r="E196" s="20" t="s">
        <v>45</v>
      </c>
      <c r="F196" s="20" t="s">
        <v>45</v>
      </c>
      <c r="G196" s="20" t="s">
        <v>45</v>
      </c>
    </row>
    <row r="197" ht="12.75" customHeight="1">
      <c r="C197" s="19" t="s">
        <v>80</v>
      </c>
    </row>
    <row r="198" ht="12.75" customHeight="1">
      <c r="C198" s="19" t="s">
        <v>157</v>
      </c>
    </row>
    <row r="199" ht="7.5" customHeight="1">
      <c r="B199" s="19" t="s">
        <v>81</v>
      </c>
    </row>
    <row r="200" ht="12.75" customHeight="1">
      <c r="C200" s="19" t="s">
        <v>137</v>
      </c>
    </row>
    <row r="201" spans="3:7" ht="12.75" customHeight="1">
      <c r="C201" s="19" t="s">
        <v>158</v>
      </c>
      <c r="E201" s="147">
        <v>24254</v>
      </c>
      <c r="F201" s="107">
        <v>0</v>
      </c>
      <c r="G201" s="116">
        <f>SUM(E201:F201)</f>
        <v>24254</v>
      </c>
    </row>
    <row r="202" spans="5:7" ht="4.5" customHeight="1">
      <c r="E202" s="147"/>
      <c r="F202" s="107"/>
      <c r="G202" s="116"/>
    </row>
    <row r="203" spans="3:7" ht="12.75" customHeight="1">
      <c r="C203" s="19" t="s">
        <v>147</v>
      </c>
      <c r="E203" s="147"/>
      <c r="F203" s="107"/>
      <c r="G203" s="116"/>
    </row>
    <row r="204" spans="2:7" ht="12.75" customHeight="1">
      <c r="B204" s="19" t="s">
        <v>82</v>
      </c>
      <c r="E204" s="147"/>
      <c r="F204" s="107"/>
      <c r="G204" s="116"/>
    </row>
    <row r="205" spans="2:7" ht="12.75" customHeight="1">
      <c r="B205" s="19" t="s">
        <v>83</v>
      </c>
      <c r="E205" s="147"/>
      <c r="F205" s="107"/>
      <c r="G205" s="116"/>
    </row>
    <row r="206" spans="2:7" ht="12.75">
      <c r="B206" s="19" t="s">
        <v>84</v>
      </c>
      <c r="E206" s="147">
        <v>264200</v>
      </c>
      <c r="F206" s="107">
        <v>0</v>
      </c>
      <c r="G206" s="116">
        <f>SUM(E206:F206)</f>
        <v>264200</v>
      </c>
    </row>
    <row r="207" spans="5:8" ht="12.75" customHeight="1" thickBot="1">
      <c r="E207" s="146">
        <f>SUM(E201:E206)</f>
        <v>288454</v>
      </c>
      <c r="F207" s="115">
        <f>SUM(F201:F206)</f>
        <v>0</v>
      </c>
      <c r="G207" s="117">
        <f>SUM(G201:G206)</f>
        <v>288454</v>
      </c>
      <c r="H207" s="52"/>
    </row>
    <row r="208" spans="6:8" ht="7.5" customHeight="1">
      <c r="F208" s="52"/>
      <c r="H208" s="52"/>
    </row>
    <row r="209" ht="12.75" customHeight="1"/>
    <row r="210" ht="12.75" customHeight="1"/>
    <row r="211" ht="12.75" customHeight="1"/>
    <row r="212" ht="12.75" customHeight="1"/>
    <row r="213" ht="12.75" customHeight="1"/>
    <row r="214" ht="12.75">
      <c r="B214" s="19" t="s">
        <v>143</v>
      </c>
    </row>
    <row r="215" ht="12.75"/>
    <row r="216" ht="12.75"/>
    <row r="217" spans="6:7" ht="12.75">
      <c r="F217" s="20"/>
      <c r="G217" s="20" t="s">
        <v>45</v>
      </c>
    </row>
    <row r="218" spans="3:7" ht="12.75">
      <c r="C218" s="18" t="s">
        <v>180</v>
      </c>
      <c r="G218" s="123"/>
    </row>
    <row r="219" ht="12.75">
      <c r="G219" s="123"/>
    </row>
    <row r="220" spans="3:7" ht="12.75">
      <c r="C220" s="19" t="s">
        <v>247</v>
      </c>
      <c r="F220" s="72"/>
      <c r="G220" s="158">
        <f>13251-221</f>
        <v>13030</v>
      </c>
    </row>
    <row r="221" spans="3:8" ht="12.75">
      <c r="C221" s="19" t="s">
        <v>219</v>
      </c>
      <c r="F221" s="51"/>
      <c r="G221" s="159">
        <v>250</v>
      </c>
      <c r="H221" s="19" t="s">
        <v>185</v>
      </c>
    </row>
    <row r="222" spans="3:7" ht="12.75">
      <c r="C222" s="19" t="s">
        <v>217</v>
      </c>
      <c r="F222" s="125"/>
      <c r="G222" s="160">
        <f>SUM(G220:G221)</f>
        <v>13280</v>
      </c>
    </row>
    <row r="223" spans="3:7" ht="12.75">
      <c r="C223" s="19" t="s">
        <v>218</v>
      </c>
      <c r="F223" s="125"/>
      <c r="G223" s="159">
        <v>-13280</v>
      </c>
    </row>
    <row r="224" spans="3:7" ht="13.5" thickBot="1">
      <c r="C224" s="19" t="s">
        <v>238</v>
      </c>
      <c r="F224" s="125"/>
      <c r="G224" s="161">
        <v>0</v>
      </c>
    </row>
    <row r="225" spans="6:7" ht="6.75" customHeight="1">
      <c r="F225" s="125"/>
      <c r="G225" s="125"/>
    </row>
    <row r="226" spans="2:7" ht="12.75">
      <c r="B226" s="157"/>
      <c r="F226" s="125"/>
      <c r="G226" s="125"/>
    </row>
    <row r="227" spans="6:7" ht="12.75">
      <c r="F227" s="125"/>
      <c r="G227" s="125"/>
    </row>
    <row r="228" spans="6:7" ht="12.75">
      <c r="F228" s="125"/>
      <c r="G228" s="125"/>
    </row>
    <row r="229" spans="6:7" ht="12.75">
      <c r="F229" s="125"/>
      <c r="G229" s="125"/>
    </row>
    <row r="230" spans="6:7" ht="12.75">
      <c r="F230" s="125"/>
      <c r="G230" s="125"/>
    </row>
    <row r="231" spans="6:7" ht="12.75">
      <c r="F231" s="125"/>
      <c r="G231" s="125"/>
    </row>
    <row r="232" spans="6:7" ht="12.75">
      <c r="F232" s="125"/>
      <c r="G232" s="125"/>
    </row>
    <row r="235" ht="12.75">
      <c r="A235" s="17" t="s">
        <v>36</v>
      </c>
    </row>
    <row r="236" ht="12.75">
      <c r="A236" s="17" t="s">
        <v>37</v>
      </c>
    </row>
    <row r="240" ht="9.75" customHeight="1"/>
    <row r="241" ht="12.75">
      <c r="A241" s="17" t="s">
        <v>33</v>
      </c>
    </row>
    <row r="242" ht="12.75">
      <c r="A242" s="17" t="s">
        <v>34</v>
      </c>
    </row>
    <row r="243" ht="6.75" customHeight="1"/>
    <row r="244" ht="12.75">
      <c r="A244" s="17" t="s">
        <v>243</v>
      </c>
    </row>
  </sheetData>
  <mergeCells count="2">
    <mergeCell ref="D45:E45"/>
    <mergeCell ref="F45:G45"/>
  </mergeCells>
  <printOptions/>
  <pageMargins left="0.7874015748031497" right="0.5905511811023623" top="0.1968503937007874" bottom="0" header="0.4330708661417323" footer="0"/>
  <pageSetup firstPageNumber="3" useFirstPageNumber="1" horizontalDpi="600" verticalDpi="600" orientation="portrait" paperSize="9" scale="90" r:id="rId2"/>
  <headerFooter alignWithMargins="0">
    <oddFooter>&amp;C&amp;P+4</oddFooter>
  </headerFooter>
  <rowBreaks count="4" manualBreakCount="4">
    <brk id="76" max="255" man="1"/>
    <brk id="138" max="255" man="1"/>
    <brk id="212" max="255" man="1"/>
    <brk id="2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2005-11-23T07:56:29Z</cp:lastPrinted>
  <dcterms:created xsi:type="dcterms:W3CDTF">2000-08-21T09:32:26Z</dcterms:created>
  <dcterms:modified xsi:type="dcterms:W3CDTF">2005-11-23T07:56:45Z</dcterms:modified>
  <cp:category/>
  <cp:version/>
  <cp:contentType/>
  <cp:contentStatus/>
</cp:coreProperties>
</file>